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workbookProtection workbookPassword="DF1D" lockStructure="1"/>
  <bookViews>
    <workbookView xWindow="-8400" yWindow="420" windowWidth="28515" windowHeight="12600"/>
  </bookViews>
  <sheets>
    <sheet name="Solicitud" sheetId="1" r:id="rId1"/>
    <sheet name="Concejalía y Unidad" sheetId="2" state="hidden" r:id="rId2"/>
    <sheet name="Objetivos y Prioridades" sheetId="3" state="hidden" r:id="rId3"/>
    <sheet name="Indicadores Productividad" sheetId="4" state="hidden" r:id="rId4"/>
    <sheet name="Indicadores de resultado" sheetId="5" state="hidden" r:id="rId5"/>
  </sheets>
  <definedNames>
    <definedName name="CI">'Objetivos y Prioridades'!$F$24:$F$28</definedName>
    <definedName name="Concejal">'Concejalía y Unidad'!$B$2:$B$12</definedName>
    <definedName name="GRADO">'Concejalía y Unidad'!$E$57:$E$59</definedName>
    <definedName name="LA">'Objetivos y Prioridades'!$H$24:$H$27</definedName>
    <definedName name="MES">'Concejalía y Unidad'!$B$70:$B$81</definedName>
    <definedName name="OE">'Objetivos y Prioridades'!$D$24:$D$25</definedName>
    <definedName name="OT">'Objetivos y Prioridades'!$A$23:$A$27</definedName>
    <definedName name="PI">'Objetivos y Prioridades'!$B$24:$B$25</definedName>
    <definedName name="SINO">'Concejalía y Unidad'!$B$58:$B$59</definedName>
    <definedName name="Unidad">'Concejalía y Unidad'!$B$18:$B$53</definedName>
    <definedName name="YEAR">'Concejalía y Unidad'!$B$62:$B$67</definedName>
  </definedNames>
  <calcPr calcId="145621"/>
</workbook>
</file>

<file path=xl/calcChain.xml><?xml version="1.0" encoding="utf-8"?>
<calcChain xmlns="http://schemas.openxmlformats.org/spreadsheetml/2006/main">
  <c r="D54" i="1" l="1"/>
  <c r="A61" i="1"/>
  <c r="B649" i="1" l="1"/>
  <c r="H890" i="1"/>
  <c r="F890" i="1"/>
  <c r="E890" i="1"/>
  <c r="D890" i="1"/>
  <c r="C890" i="1"/>
  <c r="H889" i="1"/>
  <c r="F889" i="1"/>
  <c r="E889" i="1"/>
  <c r="D889" i="1"/>
  <c r="C889" i="1"/>
  <c r="H888" i="1"/>
  <c r="F888" i="1"/>
  <c r="E888" i="1"/>
  <c r="D888" i="1"/>
  <c r="C888" i="1"/>
  <c r="H887" i="1"/>
  <c r="F887" i="1"/>
  <c r="E887" i="1"/>
  <c r="D887" i="1"/>
  <c r="C887" i="1"/>
  <c r="H886" i="1"/>
  <c r="F886" i="1"/>
  <c r="E886" i="1"/>
  <c r="D886" i="1"/>
  <c r="C886" i="1"/>
  <c r="H885" i="1"/>
  <c r="F885" i="1"/>
  <c r="E885" i="1"/>
  <c r="D885" i="1"/>
  <c r="C885" i="1"/>
  <c r="H884" i="1"/>
  <c r="F884" i="1"/>
  <c r="E884" i="1"/>
  <c r="D884" i="1"/>
  <c r="C884" i="1"/>
  <c r="H883" i="1"/>
  <c r="F883" i="1"/>
  <c r="E883" i="1"/>
  <c r="D883" i="1"/>
  <c r="C883" i="1"/>
  <c r="H882" i="1"/>
  <c r="F882" i="1"/>
  <c r="E882" i="1"/>
  <c r="D882" i="1"/>
  <c r="C882" i="1"/>
  <c r="H881" i="1"/>
  <c r="F881" i="1"/>
  <c r="E881" i="1"/>
  <c r="D881" i="1"/>
  <c r="C881" i="1"/>
  <c r="H880" i="1"/>
  <c r="F880" i="1"/>
  <c r="E880" i="1"/>
  <c r="D880" i="1"/>
  <c r="C880" i="1"/>
  <c r="H879" i="1"/>
  <c r="F879" i="1"/>
  <c r="E879" i="1"/>
  <c r="D879" i="1"/>
  <c r="C879" i="1"/>
  <c r="H874" i="1"/>
  <c r="F874" i="1"/>
  <c r="E874" i="1"/>
  <c r="D874" i="1"/>
  <c r="C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H855" i="1"/>
  <c r="F855" i="1"/>
  <c r="E855" i="1"/>
  <c r="D855" i="1"/>
  <c r="C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H838" i="1"/>
  <c r="F838" i="1"/>
  <c r="E838" i="1"/>
  <c r="D838" i="1"/>
  <c r="C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H821" i="1"/>
  <c r="F821" i="1"/>
  <c r="E821" i="1"/>
  <c r="D821" i="1"/>
  <c r="C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H802" i="1"/>
  <c r="F802" i="1"/>
  <c r="E802" i="1"/>
  <c r="D802" i="1"/>
  <c r="C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H785" i="1"/>
  <c r="F785" i="1"/>
  <c r="E785" i="1"/>
  <c r="D785" i="1"/>
  <c r="C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H768" i="1"/>
  <c r="F768" i="1"/>
  <c r="E768" i="1"/>
  <c r="D768" i="1"/>
  <c r="C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H749" i="1"/>
  <c r="F749" i="1"/>
  <c r="E749" i="1"/>
  <c r="D749" i="1"/>
  <c r="C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H732" i="1"/>
  <c r="F732" i="1"/>
  <c r="E732" i="1"/>
  <c r="D732" i="1"/>
  <c r="C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H715" i="1"/>
  <c r="F715" i="1"/>
  <c r="E715" i="1"/>
  <c r="D715" i="1"/>
  <c r="C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H687" i="1"/>
  <c r="F687" i="1"/>
  <c r="E687" i="1"/>
  <c r="D687" i="1"/>
  <c r="C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H670" i="1"/>
  <c r="F670" i="1"/>
  <c r="E670" i="1"/>
  <c r="D670" i="1"/>
  <c r="C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G650" i="1"/>
  <c r="B385" i="1"/>
  <c r="H628" i="1"/>
  <c r="F628" i="1"/>
  <c r="E628" i="1"/>
  <c r="D628" i="1"/>
  <c r="C628" i="1"/>
  <c r="H627" i="1"/>
  <c r="F627" i="1"/>
  <c r="E627" i="1"/>
  <c r="D627" i="1"/>
  <c r="C627" i="1"/>
  <c r="H626" i="1"/>
  <c r="F626" i="1"/>
  <c r="E626" i="1"/>
  <c r="D626" i="1"/>
  <c r="C626" i="1"/>
  <c r="H625" i="1"/>
  <c r="F625" i="1"/>
  <c r="E625" i="1"/>
  <c r="D625" i="1"/>
  <c r="C625" i="1"/>
  <c r="H624" i="1"/>
  <c r="F624" i="1"/>
  <c r="E624" i="1"/>
  <c r="D624" i="1"/>
  <c r="C624" i="1"/>
  <c r="H623" i="1"/>
  <c r="F623" i="1"/>
  <c r="E623" i="1"/>
  <c r="D623" i="1"/>
  <c r="C623" i="1"/>
  <c r="H622" i="1"/>
  <c r="F622" i="1"/>
  <c r="E622" i="1"/>
  <c r="D622" i="1"/>
  <c r="C622" i="1"/>
  <c r="H621" i="1"/>
  <c r="F621" i="1"/>
  <c r="E621" i="1"/>
  <c r="D621" i="1"/>
  <c r="C621" i="1"/>
  <c r="H620" i="1"/>
  <c r="F620" i="1"/>
  <c r="E620" i="1"/>
  <c r="D620" i="1"/>
  <c r="C620" i="1"/>
  <c r="H619" i="1"/>
  <c r="F619" i="1"/>
  <c r="E619" i="1"/>
  <c r="D619" i="1"/>
  <c r="C619" i="1"/>
  <c r="H618" i="1"/>
  <c r="F618" i="1"/>
  <c r="E618" i="1"/>
  <c r="D618" i="1"/>
  <c r="C618" i="1"/>
  <c r="H617" i="1"/>
  <c r="F617" i="1"/>
  <c r="E617" i="1"/>
  <c r="D617" i="1"/>
  <c r="C617" i="1"/>
  <c r="H612" i="1"/>
  <c r="F612" i="1"/>
  <c r="E612" i="1"/>
  <c r="D612" i="1"/>
  <c r="C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H593" i="1"/>
  <c r="F593" i="1"/>
  <c r="E593" i="1"/>
  <c r="D593" i="1"/>
  <c r="C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H576" i="1"/>
  <c r="F576" i="1"/>
  <c r="E576" i="1"/>
  <c r="D576" i="1"/>
  <c r="C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H559" i="1"/>
  <c r="F559" i="1"/>
  <c r="E559" i="1"/>
  <c r="D559" i="1"/>
  <c r="C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H540" i="1"/>
  <c r="F540" i="1"/>
  <c r="E540" i="1"/>
  <c r="D540" i="1"/>
  <c r="C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H523" i="1"/>
  <c r="F523" i="1"/>
  <c r="E523" i="1"/>
  <c r="D523" i="1"/>
  <c r="C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H506" i="1"/>
  <c r="F506" i="1"/>
  <c r="E506" i="1"/>
  <c r="D506" i="1"/>
  <c r="C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H487" i="1"/>
  <c r="F487" i="1"/>
  <c r="E487" i="1"/>
  <c r="D487" i="1"/>
  <c r="C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H470" i="1"/>
  <c r="F470" i="1"/>
  <c r="E470" i="1"/>
  <c r="D470" i="1"/>
  <c r="C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H453" i="1"/>
  <c r="F453" i="1"/>
  <c r="E453" i="1"/>
  <c r="D453" i="1"/>
  <c r="C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H423" i="1"/>
  <c r="F423" i="1"/>
  <c r="E423" i="1"/>
  <c r="D423" i="1"/>
  <c r="C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H406" i="1"/>
  <c r="F406" i="1"/>
  <c r="E406" i="1"/>
  <c r="D406" i="1"/>
  <c r="C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G386" i="1"/>
  <c r="D365" i="1"/>
  <c r="E365" i="1"/>
  <c r="F365" i="1"/>
  <c r="H365" i="1"/>
  <c r="C365" i="1"/>
  <c r="D364" i="1"/>
  <c r="E364" i="1"/>
  <c r="F364" i="1"/>
  <c r="H364" i="1"/>
  <c r="C364" i="1"/>
  <c r="D363" i="1"/>
  <c r="E363" i="1"/>
  <c r="F363" i="1"/>
  <c r="H363" i="1"/>
  <c r="C363" i="1"/>
  <c r="D362" i="1"/>
  <c r="E362" i="1"/>
  <c r="F362" i="1"/>
  <c r="H362" i="1"/>
  <c r="C362" i="1"/>
  <c r="D361" i="1"/>
  <c r="E361" i="1"/>
  <c r="F361" i="1"/>
  <c r="H361" i="1"/>
  <c r="C361" i="1"/>
  <c r="D360" i="1"/>
  <c r="E360" i="1"/>
  <c r="F360" i="1"/>
  <c r="H360" i="1"/>
  <c r="C360" i="1"/>
  <c r="D359" i="1"/>
  <c r="E359" i="1"/>
  <c r="F359" i="1"/>
  <c r="H359" i="1"/>
  <c r="C359" i="1"/>
  <c r="D358" i="1"/>
  <c r="E358" i="1"/>
  <c r="F358" i="1"/>
  <c r="H358" i="1"/>
  <c r="C358" i="1"/>
  <c r="D357" i="1"/>
  <c r="E357" i="1"/>
  <c r="F357" i="1"/>
  <c r="H357" i="1"/>
  <c r="C357" i="1"/>
  <c r="D356" i="1"/>
  <c r="E356" i="1"/>
  <c r="F356" i="1"/>
  <c r="H356" i="1"/>
  <c r="C356" i="1"/>
  <c r="F355" i="1"/>
  <c r="H355" i="1"/>
  <c r="D355" i="1"/>
  <c r="E355" i="1"/>
  <c r="C355" i="1"/>
  <c r="H354" i="1"/>
  <c r="F354" i="1"/>
  <c r="E354" i="1"/>
  <c r="C354" i="1"/>
  <c r="D354" i="1"/>
  <c r="I423" i="1" l="1"/>
  <c r="D629" i="1"/>
  <c r="F629" i="1"/>
  <c r="I618" i="1"/>
  <c r="D634" i="1" s="1"/>
  <c r="I620" i="1"/>
  <c r="D636" i="1" s="1"/>
  <c r="I622" i="1"/>
  <c r="D638" i="1" s="1"/>
  <c r="I624" i="1"/>
  <c r="D640" i="1" s="1"/>
  <c r="I626" i="1"/>
  <c r="D642" i="1" s="1"/>
  <c r="I628" i="1"/>
  <c r="D644" i="1" s="1"/>
  <c r="D891" i="1"/>
  <c r="F891" i="1"/>
  <c r="I470" i="1"/>
  <c r="I506" i="1"/>
  <c r="I540" i="1"/>
  <c r="I576" i="1"/>
  <c r="I880" i="1"/>
  <c r="D896" i="1" s="1"/>
  <c r="I882" i="1"/>
  <c r="D898" i="1" s="1"/>
  <c r="I884" i="1"/>
  <c r="D900" i="1" s="1"/>
  <c r="I612" i="1"/>
  <c r="I886" i="1"/>
  <c r="D902" i="1" s="1"/>
  <c r="I406" i="1"/>
  <c r="C629" i="1"/>
  <c r="E629" i="1"/>
  <c r="H629" i="1"/>
  <c r="I625" i="1"/>
  <c r="D641" i="1" s="1"/>
  <c r="I670" i="1"/>
  <c r="I715" i="1"/>
  <c r="I749" i="1"/>
  <c r="I785" i="1"/>
  <c r="I821" i="1"/>
  <c r="I855" i="1"/>
  <c r="C891" i="1"/>
  <c r="E891" i="1"/>
  <c r="H891" i="1"/>
  <c r="I881" i="1"/>
  <c r="D897" i="1" s="1"/>
  <c r="I883" i="1"/>
  <c r="D899" i="1" s="1"/>
  <c r="I885" i="1"/>
  <c r="D901" i="1" s="1"/>
  <c r="I887" i="1"/>
  <c r="D903" i="1" s="1"/>
  <c r="I889" i="1"/>
  <c r="D905" i="1" s="1"/>
  <c r="I453" i="1"/>
  <c r="I623" i="1"/>
  <c r="D639" i="1" s="1"/>
  <c r="I627" i="1"/>
  <c r="D643" i="1" s="1"/>
  <c r="C633" i="1"/>
  <c r="I687" i="1"/>
  <c r="I732" i="1"/>
  <c r="I768" i="1"/>
  <c r="I802" i="1"/>
  <c r="I838" i="1"/>
  <c r="C895" i="1"/>
  <c r="C897" i="1"/>
  <c r="C899" i="1"/>
  <c r="C901" i="1"/>
  <c r="C903" i="1"/>
  <c r="C905" i="1"/>
  <c r="I874" i="1"/>
  <c r="I888" i="1"/>
  <c r="D904" i="1" s="1"/>
  <c r="I890" i="1"/>
  <c r="D906" i="1" s="1"/>
  <c r="I487" i="1"/>
  <c r="I523" i="1"/>
  <c r="I559" i="1"/>
  <c r="I593" i="1"/>
  <c r="I619" i="1"/>
  <c r="D635" i="1" s="1"/>
  <c r="I621" i="1"/>
  <c r="D637" i="1" s="1"/>
  <c r="C896" i="1"/>
  <c r="E896" i="1" s="1"/>
  <c r="C898" i="1"/>
  <c r="E898" i="1" s="1"/>
  <c r="C900" i="1"/>
  <c r="E900" i="1" s="1"/>
  <c r="C902" i="1"/>
  <c r="C904" i="1"/>
  <c r="E904" i="1" s="1"/>
  <c r="C906" i="1"/>
  <c r="E906" i="1" s="1"/>
  <c r="C635" i="1"/>
  <c r="E635" i="1" s="1"/>
  <c r="C637" i="1"/>
  <c r="E637" i="1" s="1"/>
  <c r="C639" i="1"/>
  <c r="C641" i="1"/>
  <c r="E641" i="1" s="1"/>
  <c r="C643" i="1"/>
  <c r="E643" i="1" s="1"/>
  <c r="C634" i="1"/>
  <c r="E634" i="1" s="1"/>
  <c r="C636" i="1"/>
  <c r="E636" i="1" s="1"/>
  <c r="C638" i="1"/>
  <c r="E638" i="1" s="1"/>
  <c r="C640" i="1"/>
  <c r="E640" i="1" s="1"/>
  <c r="C642" i="1"/>
  <c r="E642" i="1" s="1"/>
  <c r="C644" i="1"/>
  <c r="E644" i="1" s="1"/>
  <c r="I879" i="1"/>
  <c r="D895" i="1" s="1"/>
  <c r="I617" i="1"/>
  <c r="D633" i="1" s="1"/>
  <c r="D33" i="1"/>
  <c r="H25" i="3"/>
  <c r="E902" i="1" l="1"/>
  <c r="E903" i="1"/>
  <c r="E899" i="1"/>
  <c r="I891" i="1"/>
  <c r="I629" i="1"/>
  <c r="E633" i="1"/>
  <c r="E895" i="1"/>
  <c r="E639" i="1"/>
  <c r="E905" i="1"/>
  <c r="E901" i="1"/>
  <c r="E897" i="1"/>
  <c r="C907" i="1"/>
  <c r="B651" i="1" s="1"/>
  <c r="G651" i="1" s="1"/>
  <c r="C645" i="1"/>
  <c r="B387" i="1" s="1"/>
  <c r="G387" i="1" s="1"/>
  <c r="D645" i="1"/>
  <c r="D907" i="1"/>
  <c r="A127" i="1"/>
  <c r="D30" i="1"/>
  <c r="B24" i="3"/>
  <c r="D25" i="3"/>
  <c r="D24" i="3"/>
  <c r="D31" i="1"/>
  <c r="E907" i="1" l="1"/>
  <c r="E645" i="1"/>
  <c r="F125" i="1"/>
  <c r="A126" i="1"/>
  <c r="I365" i="1" l="1"/>
  <c r="D381" i="1" s="1"/>
  <c r="I364" i="1"/>
  <c r="D380" i="1" s="1"/>
  <c r="I363" i="1"/>
  <c r="D379" i="1" s="1"/>
  <c r="I362" i="1"/>
  <c r="D378" i="1" s="1"/>
  <c r="I361" i="1"/>
  <c r="D377" i="1" s="1"/>
  <c r="I360" i="1"/>
  <c r="D376" i="1" s="1"/>
  <c r="I359" i="1"/>
  <c r="D375" i="1" s="1"/>
  <c r="I358" i="1"/>
  <c r="D374" i="1" s="1"/>
  <c r="I357" i="1"/>
  <c r="D373" i="1" s="1"/>
  <c r="I356" i="1"/>
  <c r="D372" i="1" s="1"/>
  <c r="I355" i="1"/>
  <c r="D371" i="1" s="1"/>
  <c r="I354" i="1"/>
  <c r="D370" i="1" s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44" i="1"/>
  <c r="I145" i="1"/>
  <c r="I146" i="1"/>
  <c r="I147" i="1"/>
  <c r="I148" i="1"/>
  <c r="I149" i="1"/>
  <c r="I150" i="1"/>
  <c r="I151" i="1"/>
  <c r="I152" i="1"/>
  <c r="I153" i="1"/>
  <c r="I154" i="1"/>
  <c r="I143" i="1"/>
  <c r="H366" i="1"/>
  <c r="F366" i="1"/>
  <c r="E366" i="1"/>
  <c r="D366" i="1"/>
  <c r="C366" i="1"/>
  <c r="H349" i="1"/>
  <c r="F349" i="1"/>
  <c r="E349" i="1"/>
  <c r="D349" i="1"/>
  <c r="C349" i="1"/>
  <c r="H330" i="1"/>
  <c r="F330" i="1"/>
  <c r="E330" i="1"/>
  <c r="D330" i="1"/>
  <c r="C330" i="1"/>
  <c r="H313" i="1"/>
  <c r="F313" i="1"/>
  <c r="E313" i="1"/>
  <c r="D313" i="1"/>
  <c r="C313" i="1"/>
  <c r="H296" i="1"/>
  <c r="F296" i="1"/>
  <c r="E296" i="1"/>
  <c r="D296" i="1"/>
  <c r="C296" i="1"/>
  <c r="H277" i="1"/>
  <c r="F277" i="1"/>
  <c r="E277" i="1"/>
  <c r="D277" i="1"/>
  <c r="C277" i="1"/>
  <c r="H260" i="1"/>
  <c r="F260" i="1"/>
  <c r="E260" i="1"/>
  <c r="D260" i="1"/>
  <c r="C260" i="1"/>
  <c r="H243" i="1"/>
  <c r="F243" i="1"/>
  <c r="E243" i="1"/>
  <c r="D243" i="1"/>
  <c r="C243" i="1"/>
  <c r="H224" i="1"/>
  <c r="F224" i="1"/>
  <c r="E224" i="1"/>
  <c r="D224" i="1"/>
  <c r="C224" i="1"/>
  <c r="H207" i="1"/>
  <c r="F207" i="1"/>
  <c r="E207" i="1"/>
  <c r="D207" i="1"/>
  <c r="C207" i="1"/>
  <c r="H190" i="1"/>
  <c r="F190" i="1"/>
  <c r="E190" i="1"/>
  <c r="D190" i="1"/>
  <c r="C190" i="1"/>
  <c r="H172" i="1"/>
  <c r="F172" i="1"/>
  <c r="E172" i="1"/>
  <c r="D172" i="1"/>
  <c r="C172" i="1"/>
  <c r="H155" i="1"/>
  <c r="F155" i="1"/>
  <c r="D155" i="1"/>
  <c r="E155" i="1"/>
  <c r="C155" i="1"/>
  <c r="G136" i="1"/>
  <c r="B135" i="1"/>
  <c r="D382" i="1" l="1"/>
  <c r="I224" i="1"/>
  <c r="I260" i="1"/>
  <c r="I296" i="1"/>
  <c r="I330" i="1"/>
  <c r="I190" i="1"/>
  <c r="I366" i="1"/>
  <c r="I155" i="1"/>
  <c r="I172" i="1"/>
  <c r="I207" i="1"/>
  <c r="I243" i="1"/>
  <c r="I277" i="1"/>
  <c r="I313" i="1"/>
  <c r="I349" i="1"/>
  <c r="C370" i="1"/>
  <c r="E370" i="1" s="1"/>
  <c r="C372" i="1"/>
  <c r="E372" i="1" s="1"/>
  <c r="C374" i="1"/>
  <c r="E374" i="1" s="1"/>
  <c r="C376" i="1"/>
  <c r="E376" i="1" s="1"/>
  <c r="C378" i="1"/>
  <c r="E378" i="1" s="1"/>
  <c r="C380" i="1"/>
  <c r="E380" i="1" s="1"/>
  <c r="C371" i="1"/>
  <c r="E371" i="1" s="1"/>
  <c r="C373" i="1"/>
  <c r="E373" i="1" s="1"/>
  <c r="C375" i="1"/>
  <c r="E375" i="1" s="1"/>
  <c r="C377" i="1"/>
  <c r="E377" i="1" s="1"/>
  <c r="C379" i="1"/>
  <c r="E379" i="1" s="1"/>
  <c r="C381" i="1"/>
  <c r="E381" i="1" s="1"/>
  <c r="D21" i="4"/>
  <c r="F90" i="1" s="1"/>
  <c r="C13" i="5"/>
  <c r="F100" i="1" s="1"/>
  <c r="F105" i="1" s="1"/>
  <c r="C12" i="5"/>
  <c r="B100" i="1" s="1"/>
  <c r="B105" i="1" s="1"/>
  <c r="D20" i="4"/>
  <c r="B90" i="1" s="1"/>
  <c r="F27" i="3"/>
  <c r="H27" i="3"/>
  <c r="H26" i="3"/>
  <c r="H24" i="3"/>
  <c r="D29" i="1"/>
  <c r="D32" i="1"/>
  <c r="F26" i="3"/>
  <c r="F28" i="3"/>
  <c r="F25" i="3"/>
  <c r="F24" i="3"/>
  <c r="B91" i="1" l="1"/>
  <c r="B92" i="1"/>
  <c r="B94" i="1"/>
  <c r="F91" i="1"/>
  <c r="F92" i="1"/>
  <c r="C382" i="1"/>
  <c r="E382" i="1" s="1"/>
  <c r="B101" i="1"/>
  <c r="B102" i="1"/>
  <c r="B104" i="1"/>
  <c r="F101" i="1"/>
  <c r="F102" i="1"/>
  <c r="F104" i="1"/>
  <c r="F94" i="1"/>
  <c r="B25" i="3"/>
  <c r="B137" i="1" l="1"/>
  <c r="G51" i="1" s="1"/>
  <c r="G137" i="1" l="1"/>
  <c r="E51" i="1" s="1"/>
  <c r="B51" i="1" s="1"/>
</calcChain>
</file>

<file path=xl/sharedStrings.xml><?xml version="1.0" encoding="utf-8"?>
<sst xmlns="http://schemas.openxmlformats.org/spreadsheetml/2006/main" count="1327" uniqueCount="368">
  <si>
    <t>Estrategia de Desarrollo Urbano Sostenible e Integrado del Ayuntamiento de Cáceres 2014 – 2020</t>
  </si>
  <si>
    <t>SOLICITUD DE FINANCIACIÓN DE OPERACIONES</t>
  </si>
  <si>
    <t>REGISTRO DE LA SOLICITUD</t>
  </si>
  <si>
    <t>NOMBRE DE LA OPERACIÓN</t>
  </si>
  <si>
    <t>OBJETIVO TEMÁTICO</t>
  </si>
  <si>
    <t>PRIORIDAD DE INVERSIÓN</t>
  </si>
  <si>
    <t>OBJETIVO ESPECÍFICO</t>
  </si>
  <si>
    <t>LÍNEA DE ACTUACIÓN EN LA QUE SE ENMARCA LA OPERACIÓN</t>
  </si>
  <si>
    <t>DESCRIPCIÓN DE LA OPERACIÓN</t>
  </si>
  <si>
    <t>OBJETIVOS DE LA OPERACIÓN</t>
  </si>
  <si>
    <t>Gastos de Personal</t>
  </si>
  <si>
    <t xml:space="preserve">Desplazamientos </t>
  </si>
  <si>
    <t>Material fungible</t>
  </si>
  <si>
    <t>Contribuciones en especie</t>
  </si>
  <si>
    <t>Costes indirectos</t>
  </si>
  <si>
    <t>Publicidad y Comunicación</t>
  </si>
  <si>
    <t>UNIDAD EJECUTORA</t>
  </si>
  <si>
    <t>Programa Operativo de Crecimiento Sostenible FEDER 2014-2020 (POCS)</t>
  </si>
  <si>
    <t>Convocatoria FEDER:</t>
  </si>
  <si>
    <t>Orden HAP/2427/2015 de 13 de noviembre (BOE nº 275 de 17/11/15)</t>
  </si>
  <si>
    <t>Concejalía</t>
  </si>
  <si>
    <t>Recibí Unidad de Gestión:</t>
  </si>
  <si>
    <t>Fecha de registro en la Unidad de Gestión:</t>
  </si>
  <si>
    <t>Unidad administrativa</t>
  </si>
  <si>
    <t>Dirección</t>
  </si>
  <si>
    <t>Teléfono de contacto</t>
  </si>
  <si>
    <t>Email de contacto</t>
  </si>
  <si>
    <t>Persona responsable</t>
  </si>
  <si>
    <t>Urbanismo, Patrimonio y Contratación</t>
  </si>
  <si>
    <t>Cultura</t>
  </si>
  <si>
    <t>Policía Local y Seguridad Víal</t>
  </si>
  <si>
    <t>Empleo, Recursos Humanos y Regimen Interior</t>
  </si>
  <si>
    <t>Deporte y Educación</t>
  </si>
  <si>
    <t>Economía, Hacienda, Transparencia, Innovación y Desarrollo Tecnológico</t>
  </si>
  <si>
    <t>Medio Ambiente, Infraestructuras Estratégicas y Servicios Públicos</t>
  </si>
  <si>
    <t>Fomento, Barrrios y Participación Ciudadana</t>
  </si>
  <si>
    <t>Turismo, Comercio y Empresa</t>
  </si>
  <si>
    <t>Accesibilidad, Asuntos Sociales y Mujer</t>
  </si>
  <si>
    <t>ALCALDÍA</t>
  </si>
  <si>
    <t>SECRETARÍA GENERAL</t>
  </si>
  <si>
    <t>INSTITUTO MUNICIPAL DE JUVENTUD</t>
  </si>
  <si>
    <t>INTERVENCIÓN</t>
  </si>
  <si>
    <t>TESORERÍA</t>
  </si>
  <si>
    <t>RENTAS</t>
  </si>
  <si>
    <t>GESTIÓN TRIBUTARIA</t>
  </si>
  <si>
    <t>INFORMATICA Y TELECOM.</t>
  </si>
  <si>
    <t>INNOVACIÓN (GESTIÓN)</t>
  </si>
  <si>
    <t>FONDOS ESTRATÉGICOS (GESTIÓN)</t>
  </si>
  <si>
    <t>DESARROLLO LOCAL (GESTIÓN)</t>
  </si>
  <si>
    <t>PATRIMONIO</t>
  </si>
  <si>
    <t>CONTRATACIÓN</t>
  </si>
  <si>
    <t>RECURSOS HUMANOS</t>
  </si>
  <si>
    <t>SERVICIO TÉCNICO DE URBANISMO</t>
  </si>
  <si>
    <t>SERVICIO JURÍDICO DE URBANISMO</t>
  </si>
  <si>
    <t>PREVENCIÓN DE RIESGOS LABORALES</t>
  </si>
  <si>
    <t>REGISTRO Y ESTADÍSTICA</t>
  </si>
  <si>
    <t>REGENCIA</t>
  </si>
  <si>
    <t>ARCHIVO ADMINISTRATIVO</t>
  </si>
  <si>
    <t>UNIVERSIDAD POPULAR</t>
  </si>
  <si>
    <t>POLICÍA Y SEGURIDAD VIAL</t>
  </si>
  <si>
    <t>TURISMO</t>
  </si>
  <si>
    <t>CULTURA</t>
  </si>
  <si>
    <t>INSTITUTO MUNICIPAL DE DEPORTE</t>
  </si>
  <si>
    <t>FESTEJOS</t>
  </si>
  <si>
    <t>IMAS</t>
  </si>
  <si>
    <t>INSPECCIÓN MUNICIPAL</t>
  </si>
  <si>
    <t>SERVICIOS SANITARIOS</t>
  </si>
  <si>
    <t>INFRAESTRUCTURAS</t>
  </si>
  <si>
    <t>PROYECTOS ESTRATÉGICOS Y EDIFIC.</t>
  </si>
  <si>
    <t>PARTICIPACIÓN CIUDADANA</t>
  </si>
  <si>
    <t>CONSORCIO GRAN TEATRO</t>
  </si>
  <si>
    <t>CONSORCIO CIUDAD HISTÓRICA</t>
  </si>
  <si>
    <t>INVENTARIO</t>
  </si>
  <si>
    <t>Unidad</t>
  </si>
  <si>
    <t>CONCEJALÍA</t>
  </si>
  <si>
    <r>
      <rPr>
        <b/>
        <sz val="11"/>
        <color rgb="FF000000"/>
        <rFont val="Calibri"/>
        <family val="2"/>
        <scheme val="minor"/>
      </rPr>
      <t xml:space="preserve">CCI: </t>
    </r>
    <r>
      <rPr>
        <sz val="11"/>
        <color rgb="FF000000"/>
        <rFont val="Calibri"/>
        <family val="2"/>
        <scheme val="minor"/>
      </rPr>
      <t>2014ES16RFOP002</t>
    </r>
  </si>
  <si>
    <r>
      <rPr>
        <b/>
        <sz val="11"/>
        <color rgb="FF000000"/>
        <rFont val="Calibri"/>
        <family val="2"/>
        <scheme val="minor"/>
      </rPr>
      <t>Eje prioritario:</t>
    </r>
    <r>
      <rPr>
        <sz val="11"/>
        <color rgb="FF000000"/>
        <rFont val="Calibri"/>
        <family val="2"/>
        <scheme val="minor"/>
      </rPr>
      <t xml:space="preserve"> 12 Eje Urbano</t>
    </r>
  </si>
  <si>
    <r>
      <rPr>
        <b/>
        <sz val="11"/>
        <color rgb="FF000000"/>
        <rFont val="Calibri"/>
        <family val="2"/>
        <scheme val="minor"/>
      </rPr>
      <t xml:space="preserve">Organismo Intermedio de Gestión (OIG): </t>
    </r>
    <r>
      <rPr>
        <sz val="11"/>
        <color rgb="FF000000"/>
        <rFont val="Calibri"/>
        <family val="2"/>
        <scheme val="minor"/>
      </rPr>
      <t>Sub. Gral. de Cooperación Territorial Europea y Desarrollo Urbano</t>
    </r>
  </si>
  <si>
    <r>
      <rPr>
        <b/>
        <sz val="11"/>
        <color rgb="FF000000"/>
        <rFont val="Calibri"/>
        <family val="2"/>
        <scheme val="minor"/>
      </rPr>
      <t>Organismo Intermedio Ligero (OIL):</t>
    </r>
    <r>
      <rPr>
        <sz val="11"/>
        <color rgb="FF000000"/>
        <rFont val="Calibri"/>
        <family val="2"/>
        <scheme val="minor"/>
      </rPr>
      <t xml:space="preserve"> Excmo. Ayuntamiento de Cáceres</t>
    </r>
  </si>
  <si>
    <t>Favorecer la transición a una economía baja en carbono</t>
  </si>
  <si>
    <t>Conservar el medio ambiente e impulsar la eficiencia de los recursos</t>
  </si>
  <si>
    <t>Fomentar la inclusión social y la lucha contra la pobreza</t>
  </si>
  <si>
    <t>Promover las TIC en Estrategias de Desarrollo Urbano integrado a través de actuaciones en Administración Electrónica local y Smart Cities</t>
  </si>
  <si>
    <t>Fomento de la movilidad urbana sostenible: transporte urbano limpio, transporte colectivo, conexión urbana-rural, mejoras en la red viaria, transporte ciclista, peatonal, movilidad eléctrica y desarrollo de sistemas de suministro de energías limpias</t>
  </si>
  <si>
    <t>Mejora de la eficiencia energética y aumento de las energías renovables en las áreas urbanas</t>
  </si>
  <si>
    <t>Promover la protección, fomento y desarrollo del patrimonio cultural y natural de las áreas urbanas, en particular la de interés turístico</t>
  </si>
  <si>
    <t>Acciones integradas de revitalización de ciudades, de mejora del entorno urbano y su medio ambiente</t>
  </si>
  <si>
    <t>Regeneración física, económica y social del entorno urbano en áreas urbanas desfavorecidas a través de estrategias urbanas integradas</t>
  </si>
  <si>
    <t>Refuerzo de las aplicaciones de las TIC para la administración electrónica, el aprendizaje electrónico, la inclusión electrónica, la cultura electrónica y la sanidad electrónica</t>
  </si>
  <si>
    <t>Fomento de estrategias de reducción del carbono para todo tipo de territorio, especialmente las zonas urbanas, incluido el fomento de la movilidad urbana multimodal sostenible y las medidas de adaptación con efecto de mitigación</t>
  </si>
  <si>
    <t>Conservación, protección, fomento y desarrollo del patrimonio natural y cultural</t>
  </si>
  <si>
    <t>Acciones dirigidas a mejorar el entorno urbano, revitalizar las ciudades, rehabilitar y descontaminar viejas zonas industriales (incluidas zonas de reconversión), reducir la contaminación atmosférica y promover medidas de reducción del ruido</t>
  </si>
  <si>
    <t>Apoyo a la regeneración física, económica y social de las comunidades desfavorecidas de las zonas urbanas y rurales</t>
  </si>
  <si>
    <t>JUSTIFICACIÓN DE LA SOLICITUD</t>
  </si>
  <si>
    <t>OT2</t>
  </si>
  <si>
    <t>OT4</t>
  </si>
  <si>
    <t>OT6</t>
  </si>
  <si>
    <t>OT9</t>
  </si>
  <si>
    <t>OE2.3.3</t>
  </si>
  <si>
    <t>OE4.5.1</t>
  </si>
  <si>
    <t>OE4.5.3</t>
  </si>
  <si>
    <t>OE6.3.4</t>
  </si>
  <si>
    <t>OE6.5.2</t>
  </si>
  <si>
    <t>OE9.8.2</t>
  </si>
  <si>
    <t>PI2c</t>
  </si>
  <si>
    <t>PI4e</t>
  </si>
  <si>
    <t>PI6c</t>
  </si>
  <si>
    <t>PI6e</t>
  </si>
  <si>
    <t>PI9b</t>
  </si>
  <si>
    <t>Servicios de administración electrónica y aplicaciones (incluida la contratación pública electrónica, las medidas informáticas de apoyo a la reforma de la administración pública, las medidas de ciberseguridad, confianza y privacidad, la justicia y la democracia electrónicas)</t>
  </si>
  <si>
    <t xml:space="preserve">Acceso a la información del sector público (incluidos los datos abiertos, la cultura electrónica, las bibliotecas digitales, el contenido electrónico y el turismo electrónico) </t>
  </si>
  <si>
    <t>Servicios y aplicaciones de inclusión y accesibilidad digitales, ciberaprendizaje y educación electrónica, alfabetización digital</t>
  </si>
  <si>
    <t>CI080</t>
  </si>
  <si>
    <t>Soluciones de las TIC al reto del envejecimiento activo saludable, servicios y aplicaciones de salud en línea (incluida la ciberasistencia y la vida cotidiana asistida por el entorno)</t>
  </si>
  <si>
    <t>CI081</t>
  </si>
  <si>
    <t>Infraestructura y fomento de transporte urbano limpio (incluidos equipos y material rodante)</t>
  </si>
  <si>
    <t>CI043</t>
  </si>
  <si>
    <t>Sistemas de transporte inteligente (incluida la introducción de la gestión de la demanda, los sistemas de peaje, el control del seguimiento de las TI y los sistemas de información)</t>
  </si>
  <si>
    <t>CI044</t>
  </si>
  <si>
    <t>Carriles para bicicletas y caminos peatonales</t>
  </si>
  <si>
    <t>Energía renovable: solar</t>
  </si>
  <si>
    <t>CI010</t>
  </si>
  <si>
    <t>CI011</t>
  </si>
  <si>
    <t>CI012</t>
  </si>
  <si>
    <t>CI013</t>
  </si>
  <si>
    <t>CI014</t>
  </si>
  <si>
    <t>Energía renovable: biomasa</t>
  </si>
  <si>
    <t>Otras energías renovables (incluida la energía hidroeléctrica, geotérmica y marina) e integración de energías renovables (incluido el almacenamiento, la conversión de electricidad en gas y las infraestructuras de hidrógeno renovable)</t>
  </si>
  <si>
    <t>Renovación de la eficiencia energética de las infraestructuras públicas, proyectos de demostración y medidas de apoyo</t>
  </si>
  <si>
    <t>Renovación de la eficiencia energética de los inmuebles existentes, proyectos de demostración y medidas de apoyo</t>
  </si>
  <si>
    <t>Protección, desarrollo y promoción de activos de turismo público</t>
  </si>
  <si>
    <t>CI092</t>
  </si>
  <si>
    <t>Protección, desarrollo y promoción de activos de la cultura y el patrimonio públicos</t>
  </si>
  <si>
    <t>CI094</t>
  </si>
  <si>
    <t>Medidas de calidad del aire</t>
  </si>
  <si>
    <t>CI083</t>
  </si>
  <si>
    <t>Rehabilitación de zonas industriales y terrenos contaminados (este Campo de Intervención englobará, según lo indicado en el POCS y debido a la inexistencia de otro más adecuado en los Reglamentos, la rehabilitación física integrada de suelos urbanos, con independencia de que estos fueran industriales o no y de que estuvieran contaminados o no)</t>
  </si>
  <si>
    <t>CI089</t>
  </si>
  <si>
    <t>CI054</t>
  </si>
  <si>
    <t>CI055</t>
  </si>
  <si>
    <t>Infraestructura en materia de vivienda</t>
  </si>
  <si>
    <t>Otra infraestructura social que contribuya al desarrollo regional y local</t>
  </si>
  <si>
    <t>CI101</t>
  </si>
  <si>
    <t>PRIORIDAD DE INVERSION</t>
  </si>
  <si>
    <t>CAMPO DE INTERVENCIÓN</t>
  </si>
  <si>
    <t>CAMPOS DE INTERVENCIÓN</t>
  </si>
  <si>
    <t>CI090</t>
  </si>
  <si>
    <t>CI078</t>
  </si>
  <si>
    <t>CI079</t>
  </si>
  <si>
    <t>CODIGO</t>
  </si>
  <si>
    <t>DESCRIPCIÓN</t>
  </si>
  <si>
    <t>Financiación cruzada en el marco del FEDER (apoyo a acciones de tipo FSE necesarias para la ejecución satisfactoria de la parte del FEDER de la operación y relacionadas directamente con ella)</t>
  </si>
  <si>
    <t>OT99</t>
  </si>
  <si>
    <t>CC-OT2-LA1</t>
  </si>
  <si>
    <t>Mejora de los servicios públicos ofrecidos al ciudadano mediante una eficiente prestación de los servicios municipales y los servicios de e-administración.</t>
  </si>
  <si>
    <t>CC-OT2-LA2</t>
  </si>
  <si>
    <t>Programa piloto para la monitorización de personas mayores, por web y móvil, sin invadir su privacidad.</t>
  </si>
  <si>
    <t>CC-OT2-LA3</t>
  </si>
  <si>
    <t>Programa de alfabetización dirigido a empresas y ciudadanos de Cáceres.</t>
  </si>
  <si>
    <t>CC-OT4-LA1</t>
  </si>
  <si>
    <t>Programa de creación de un itinerario peatonal entre el casco antiguo y el nuevo corredor medioambiental.</t>
  </si>
  <si>
    <t>CC-OT4-LA2</t>
  </si>
  <si>
    <t>Plataforma para la mejora de la accesibilidad al nuevo corredor medioambiental.</t>
  </si>
  <si>
    <t>CC-OT4-LA3</t>
  </si>
  <si>
    <t>Red de canales de comunicación para el transporte sostenible y concienciación de la ciudadanía sobre modos de transporte menos contaminantes.</t>
  </si>
  <si>
    <t>CC-OT4-LA4</t>
  </si>
  <si>
    <t>Programa piloto de aparcamiento inteligente en el casco histórico y su entorno.</t>
  </si>
  <si>
    <t>CC-OT4-LA5</t>
  </si>
  <si>
    <t>Programa de eficiencia energética y energías sostenibles</t>
  </si>
  <si>
    <t>CC-OT6-LA1</t>
  </si>
  <si>
    <t>Puesta en valor del museo al aire libre del nuevo corredor medioambiental y adquisición de competencias ciudadanas para la protección del medioambiente.</t>
  </si>
  <si>
    <t>CC-OT6-LA2</t>
  </si>
  <si>
    <t>Programa de creación del nuevo corredor medioambiental que contiene espacios de ocio, culturales, zonas de juegos para niños, así como zonas para practicar deporte y diseño de itinerarios y actividades para la dinamización del turismo.</t>
  </si>
  <si>
    <t>CC-OT9-LA1</t>
  </si>
  <si>
    <t>Programa de dinamización del tejido económico utilizando el nuevo corredor medioambiental para generar un ecosistema emprendedor con el fin de impulsar las industrias verdes y culturales, el turismo y el comercio</t>
  </si>
  <si>
    <t>CC-OT9-LA2</t>
  </si>
  <si>
    <t>Plan de integración social y laboral utilizando la dependencia y el envejecimiento activo.</t>
  </si>
  <si>
    <t>CC-OT9-LA3</t>
  </si>
  <si>
    <t>Plan de atención a personas en situación de riesgo de exclusión social con especial incidencia en el área urbana de implantación de la estrategia</t>
  </si>
  <si>
    <t>LINEAS DE ACTUACIÓN</t>
  </si>
  <si>
    <t>1.-</t>
  </si>
  <si>
    <t>2.-</t>
  </si>
  <si>
    <t>3.-</t>
  </si>
  <si>
    <t>a.-</t>
  </si>
  <si>
    <t>b.-</t>
  </si>
  <si>
    <t>c.-</t>
  </si>
  <si>
    <t>ACCIONES (CONTRATOS) A DESARROLLAR EN EL MARCO DE LA OPERACIÓN</t>
  </si>
  <si>
    <t>LOCALIZACIÓN:</t>
  </si>
  <si>
    <t>INDICADORES DE PRODUCTIVIDAD</t>
  </si>
  <si>
    <t>E016</t>
  </si>
  <si>
    <t>Número de usuarios que están cubiertos por un determinado servicio público electrónico de Smart Cities</t>
  </si>
  <si>
    <t>E024</t>
  </si>
  <si>
    <t>Número de usuarios internos que tienen acceso o están cubiertos por las aplicaciones / servicios de Administración electrónica</t>
  </si>
  <si>
    <t>EU01</t>
  </si>
  <si>
    <t>Número de planes de movilidad urbana sostenible de los que surgen actuaciones cofinanciadas con el FEDER de estrategias urbanas integradas.</t>
  </si>
  <si>
    <t>E001</t>
  </si>
  <si>
    <t>Reducción del consumo de energía final en infraestructuras públicas o empresas</t>
  </si>
  <si>
    <t>usuarios</t>
  </si>
  <si>
    <t>planes</t>
  </si>
  <si>
    <t>Ktep/año</t>
  </si>
  <si>
    <t>visitas/año</t>
  </si>
  <si>
    <t>INDICADOR</t>
  </si>
  <si>
    <t>VALOR FINAL</t>
  </si>
  <si>
    <t>MEDIDA</t>
  </si>
  <si>
    <t>LINEA DE ACTUACIÓN</t>
  </si>
  <si>
    <t>C009</t>
  </si>
  <si>
    <t>Aumento del número de visitas previstas a lugares pertenecientes al patrimonio cultural y natural y atracciones subvencionadas</t>
  </si>
  <si>
    <t>E064</t>
  </si>
  <si>
    <t>Superficie de edificios o lugares pertenecientes al patrimonio cultural, de uso principal no turístico, rehabilitados o mejorados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</si>
  <si>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</si>
  <si>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C022</t>
  </si>
  <si>
    <t>Superficie total de suelo rehabilitado</t>
  </si>
  <si>
    <t>hectáreas</t>
  </si>
  <si>
    <t>C040</t>
  </si>
  <si>
    <t>Viviendas rehabilitadas en zonas urbanas</t>
  </si>
  <si>
    <t>E059</t>
  </si>
  <si>
    <t>Personas beneficiadas por operaciones de regeneración física, económica y social del entorno urbano, incluidas en Proyectos pertenecientes a Estrategias Urbanas integradas</t>
  </si>
  <si>
    <t>personas</t>
  </si>
  <si>
    <t>CÓDIGO</t>
  </si>
  <si>
    <t>NOMBRE</t>
  </si>
  <si>
    <t>UNIDAD DE MEDIDA</t>
  </si>
  <si>
    <t>Visitas/año</t>
  </si>
  <si>
    <t>Hectáreas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</si>
  <si>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</si>
  <si>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Usuarios</t>
  </si>
  <si>
    <t>Personas</t>
  </si>
  <si>
    <t>Planes</t>
  </si>
  <si>
    <t>VALOR ESTIMADO DEBIDO A LA OPERACIÓN</t>
  </si>
  <si>
    <t>R023N</t>
  </si>
  <si>
    <t>Porcentaje de trámites y gestiones a través de internet de empresas y ciudadanos en ciudades que cuentan con estrategias de desarrollo urbano integrado seleccionadas</t>
  </si>
  <si>
    <t>VALOR EN 2015</t>
  </si>
  <si>
    <t>R025B</t>
  </si>
  <si>
    <t>Número de ciudades de más de 20.000 habitantes transformadas en Smart Cities</t>
  </si>
  <si>
    <t>26/69 (37,68%)</t>
  </si>
  <si>
    <t>53/69 (76,81%)</t>
  </si>
  <si>
    <t>Número de viajes en transporte público urbano en ciudades que cuentan con estrategias de desarrollo urbano integrado seleccionadas</t>
  </si>
  <si>
    <t>R045C</t>
  </si>
  <si>
    <t>OE</t>
  </si>
  <si>
    <t>UNIDAD</t>
  </si>
  <si>
    <t>Porcentaje</t>
  </si>
  <si>
    <t>Número</t>
  </si>
  <si>
    <t>R045D</t>
  </si>
  <si>
    <t>Consumo de energía final en el sector de la edificación y en las infraestructuras y servicios públicos en ciudades que cuentan con estrategias de desarrollo urbano integrado</t>
  </si>
  <si>
    <t>4.360</t>
  </si>
  <si>
    <t>15.500</t>
  </si>
  <si>
    <t>5.000</t>
  </si>
  <si>
    <t>17.700</t>
  </si>
  <si>
    <t>4.244.885</t>
  </si>
  <si>
    <t>4.450.000</t>
  </si>
  <si>
    <t>R063L</t>
  </si>
  <si>
    <t>Número de visitantes en las ciudades que cuentan con estrategias de desarrollo urbano integrado seleccionadas</t>
  </si>
  <si>
    <t>276.577</t>
  </si>
  <si>
    <t>314.865</t>
  </si>
  <si>
    <t>R065N</t>
  </si>
  <si>
    <t>Número de días al año en que se superan los límites admisibles de calidad del aire en las ciudades que cuentan con estrategias de desarrollo urbano integrado aprobadas</t>
  </si>
  <si>
    <t>Superficie de suelo urbano rehabilitado en ciudades que cuentan con estrategias de desarrollo urbano integrado aprobadas</t>
  </si>
  <si>
    <t>R065P</t>
  </si>
  <si>
    <t>Porcentaje de personas con acceso a servicios sociales en el ámbito local en ciudades que cuentan con estrategias de desarrollo urbano sostenible seleccionado</t>
  </si>
  <si>
    <t>R098A</t>
  </si>
  <si>
    <t>26,06%</t>
  </si>
  <si>
    <t>50%</t>
  </si>
  <si>
    <t>22,03%</t>
  </si>
  <si>
    <t>32,37</t>
  </si>
  <si>
    <t>INDICADORES DE RESULTADOS</t>
  </si>
  <si>
    <t>OPERACIÓN SOLICITADA</t>
  </si>
  <si>
    <t>Problema o debilidad a cuya resolución contribuye la operación (RP)</t>
  </si>
  <si>
    <t>Elementos innovadores que incorpora (EI)</t>
  </si>
  <si>
    <t>Grado de cobertura sobre la población a la que se dirige (CP)</t>
  </si>
  <si>
    <t>Grado de adecuación de los resultados que se esperan obtener a los objetivos iniciales previstos (AR)</t>
  </si>
  <si>
    <t>Consideración de los Principios Horizontales que contempla (PH)</t>
  </si>
  <si>
    <t>Otras políticas o instrumentos de intervención pública con las que tiene sinergias (SP)</t>
  </si>
  <si>
    <t>Difusión de la operación (MC)</t>
  </si>
  <si>
    <t xml:space="preserve">Acción a.- </t>
  </si>
  <si>
    <t>Fecha de Inicio:</t>
  </si>
  <si>
    <t>Fecha Fin:</t>
  </si>
  <si>
    <t>meses</t>
  </si>
  <si>
    <t>Importe Total solicitado:</t>
  </si>
  <si>
    <t>Obras</t>
  </si>
  <si>
    <t>Servicios</t>
  </si>
  <si>
    <t>Suministros</t>
  </si>
  <si>
    <t>Costes de depreciación</t>
  </si>
  <si>
    <t>TIPOLOGÍA DE GASTO:</t>
  </si>
  <si>
    <t>TOTAL:</t>
  </si>
  <si>
    <t>COSTE DE LA OPERACIÓN</t>
  </si>
  <si>
    <t>AYUDA FEDER</t>
  </si>
  <si>
    <t>SENDA FINANCIERA (ANUAL):</t>
  </si>
  <si>
    <t>TOTAL MES</t>
  </si>
  <si>
    <t>TOTAL AÑO</t>
  </si>
  <si>
    <t>DIFERENCIA</t>
  </si>
  <si>
    <t xml:space="preserve">Acción b.- </t>
  </si>
  <si>
    <t xml:space="preserve">Acción c.- </t>
  </si>
  <si>
    <t>¿Se han obtenido otras ayudas para la misma operación?:</t>
  </si>
  <si>
    <t>SÍ</t>
  </si>
  <si>
    <t>NO</t>
  </si>
  <si>
    <t>Virtual. Asistencia Técnica</t>
  </si>
  <si>
    <t>OE99.99.1</t>
  </si>
  <si>
    <t>Lograr una eficaz implementación del PO apoyando la actividad de gestión y control y el desarrollo de capacidad en estas áreas</t>
  </si>
  <si>
    <t>OE99.99.2</t>
  </si>
  <si>
    <t>Mejorar el sistema de gobernanza y de partenariado, potenciando los mecanismos de coordinación, la evaluación y la comunicación entre todos los agentes: administraciones públicas, agentes económicos y sociales y sociedad civil.</t>
  </si>
  <si>
    <t>PI99</t>
  </si>
  <si>
    <t>SE DEBE CERTIFICAR LA VERACIDAD DE LAS DECLARACIONES E INFORMACIONES PRESENTADAS</t>
  </si>
  <si>
    <t>CC-OT99-LA1</t>
  </si>
  <si>
    <t>Gestión</t>
  </si>
  <si>
    <t>CC-OT99-LA2</t>
  </si>
  <si>
    <t>Comunicación</t>
  </si>
  <si>
    <t>ID</t>
  </si>
  <si>
    <t>LA</t>
  </si>
  <si>
    <t>Descripción</t>
  </si>
  <si>
    <t>Alcaldía</t>
  </si>
  <si>
    <t>AÑO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</si>
  <si>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</si>
  <si>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</si>
  <si>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</si>
  <si>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</si>
  <si>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</si>
  <si>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</si>
  <si>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</si>
  <si>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</si>
  <si>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</si>
  <si>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</si>
  <si>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</si>
  <si>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</si>
  <si>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</si>
  <si>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AÑO:</t>
  </si>
  <si>
    <t>Adq. de terrenos (máx. 10%)</t>
  </si>
  <si>
    <t>Adq. de Bienes Inmuebles</t>
  </si>
  <si>
    <t>ESTIMADO EN 2023</t>
  </si>
  <si>
    <t>VALOR EN 2023</t>
  </si>
  <si>
    <t>VALOR AL FINALIZAR LA OPERACIÓN</t>
  </si>
  <si>
    <t>Tiempo:</t>
  </si>
  <si>
    <r>
      <rPr>
        <b/>
        <sz val="11"/>
        <color rgb="FF000000"/>
        <rFont val="Calibri"/>
        <family val="2"/>
        <scheme val="minor"/>
      </rPr>
      <t>Organismo con senda financiera (OSF):</t>
    </r>
    <r>
      <rPr>
        <sz val="11"/>
        <color rgb="FF000000"/>
        <rFont val="Calibri"/>
        <family val="2"/>
        <scheme val="minor"/>
      </rPr>
      <t xml:space="preserve"> Excmo. Ayuntamiento de Cáceres</t>
    </r>
  </si>
  <si>
    <t>SENDA FINANCIERA (MES):</t>
  </si>
  <si>
    <t>Importe de la ayuda FEDER*:</t>
  </si>
  <si>
    <t>* Normas aplicables sobre gastos subvecionables: Orden HFP/1979/2016, de 29 de diciembre (BOE nº 315 de 30-dic-2016), por la que se aprueban las normas sobre los gastos subvencionables de los programas operativos del FEDER para el período 2014-2020</t>
  </si>
  <si>
    <t>APORTACIÓN MUNICIPAL</t>
  </si>
  <si>
    <t>Operación participada a través de:</t>
  </si>
  <si>
    <t>Partidos políticos con representación municipal</t>
  </si>
  <si>
    <t>Agentes locales</t>
  </si>
  <si>
    <t>Representantes de la sociedad civil</t>
  </si>
  <si>
    <t>Ciudadanía en general</t>
  </si>
  <si>
    <t>Grado de participacion:</t>
  </si>
  <si>
    <t>BAJO</t>
  </si>
  <si>
    <t>MEDIO</t>
  </si>
  <si>
    <t>ALTO</t>
  </si>
  <si>
    <t>TODAS LAS PERSONAS DE LA UNIDAD EJECUTORA, PARTICIPANTES EN LA OPERACIÓN, DEBERÁN CUMPLIMENTAR UNA DECLARACIÓN DE AUSENCIA DE CONFLICTO DE INTERESES.</t>
  </si>
  <si>
    <t>¿La unidad puede incurrir en conflicto de interés en la selección de operaciones por la Unidad de Gestión?</t>
  </si>
  <si>
    <t>¿Las personas pertenecientes a la unidad ejecutora pueden incurrir en conflicto de intereses a la hora de participar en el procedimiento de contratación pública?</t>
  </si>
  <si>
    <t>Cumple con los principios generales definidos en los artículos 7 y 8 del Reglamento (UE) nº 1303/2013 (no discriminación, igualdad de género y desarrollo sostenible)</t>
  </si>
  <si>
    <t>Cumple con la legislación Nacional y de la Unión Europea (artículo 6 del Reglamento (UE) nº 1303/2013).</t>
  </si>
  <si>
    <t>La operación está regida por los principios de igualdad entre beneficiarios, eficiencia, eficacia y sostenibilidad de las operaciones, transparencia de los criterios de selección, capacidad de los beneficiarios para implementarlos y alineamiento estratégico con otras operaciones e instrumentos.</t>
  </si>
  <si>
    <t>Contribuye a la EDUSI</t>
  </si>
  <si>
    <t>Aborda los problemas de una forma integrada y muestra vínculos claros con otras intervenciones u operaciones coexistentes.</t>
  </si>
  <si>
    <t>CRITERIOS ESPECÍFICOS DE LA OPERACIÓN:</t>
  </si>
  <si>
    <t>Es medible a través de los indicadores de productividad del apartado siguiente.</t>
  </si>
  <si>
    <t>1.- DATOS IDENTIFICATIVOS</t>
  </si>
  <si>
    <t>2.- DESCRIPCIÓN DE LA OPERACIÓN</t>
  </si>
  <si>
    <t>3.- PARTICIPACIÓN</t>
  </si>
  <si>
    <t>4.- CRITERIOS DE SELECCIÓN</t>
  </si>
  <si>
    <t>5.- INDICADORES DE PRODUCTIVIDAD</t>
  </si>
  <si>
    <t>6.- INDICADORES DE RESULTADO</t>
  </si>
  <si>
    <t>7.- CONSIDERACIÓN DE BUENA PRÁCTICA</t>
  </si>
  <si>
    <t>8.- MEDIDAS ANTIFRAUDE</t>
  </si>
  <si>
    <t>9.- ACCIONES</t>
  </si>
  <si>
    <t>Este documento ha de estar firmado por la persona responsable de la Concejalía de:</t>
  </si>
  <si>
    <t>En Cáceres, a</t>
  </si>
  <si>
    <t xml:space="preserve">Fdo: </t>
  </si>
  <si>
    <t>ARCHIVO HISTÓRICO</t>
  </si>
  <si>
    <t>Desarrollar el uso y calidad de las TICs y mejorar el acceso a las mismas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</si>
</sst>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00000000"/>
    <numFmt numFmtId="165" formatCode="0.0"/>
    <numFmt numFmtId="166" formatCode="#,##0.00\ &quot;€&quot;"/>
    <numFmt numFmtId="167" formatCode="#,##0.00\ _€"/>
    <numFmt numFmtId="168" formatCode="[$-C0A]d\ &quot;de&quot;\ mmmm\ &quot;de&quot;\ yyyy;@"/>
  </numFmts>
  <fonts count="19" x14ac:knownFonts="1">
    <font>
      <sz val="11"/>
      <color theme="1"/>
      <name val="Calibri"/>
      <family val="2"/>
      <scheme val="minor"/>
    </font>
    <font>
      <b/>
      <sz val="10"/>
      <color rgb="FF800000"/>
      <name val="Calibri"/>
      <family val="2"/>
      <scheme val="minor"/>
    </font>
    <font>
      <sz val="11"/>
      <color rgb="FF8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80242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44" fontId="11" fillId="0" borderId="0" applyFont="0" applyFill="0" applyBorder="0" applyAlignment="0" applyProtection="0"/>
    <xf numFmtId="0" fontId="8" fillId="0" borderId="0"/>
    <xf numFmtId="0" fontId="11" fillId="0" borderId="0"/>
    <xf numFmtId="9" fontId="11" fillId="0" borderId="0" applyFont="0" applyFill="0" applyBorder="0" applyAlignment="0" applyProtection="0"/>
  </cellStyleXfs>
  <cellXfs count="319">
    <xf numFmtId="0" fontId="0" fillId="0" borderId="0" xfId="0"/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16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1" xfId="0" applyBorder="1" applyAlignment="1">
      <alignment horizontal="left" vertical="top" wrapText="1"/>
    </xf>
    <xf numFmtId="0" fontId="7" fillId="4" borderId="13" xfId="0" applyFont="1" applyFill="1" applyBorder="1" applyAlignment="1">
      <alignment horizontal="right" vertical="top"/>
    </xf>
    <xf numFmtId="0" fontId="7" fillId="4" borderId="0" xfId="0" applyFont="1" applyFill="1" applyBorder="1" applyAlignment="1">
      <alignment horizontal="right" vertical="top"/>
    </xf>
    <xf numFmtId="0" fontId="7" fillId="4" borderId="18" xfId="0" applyFont="1" applyFill="1" applyBorder="1" applyAlignment="1">
      <alignment horizontal="right" vertical="top"/>
    </xf>
    <xf numFmtId="0" fontId="0" fillId="11" borderId="13" xfId="0" applyFill="1" applyBorder="1" applyAlignment="1">
      <alignment horizontal="right" vertical="top"/>
    </xf>
    <xf numFmtId="0" fontId="0" fillId="11" borderId="0" xfId="0" applyFill="1" applyBorder="1" applyAlignment="1">
      <alignment horizontal="right" vertical="top"/>
    </xf>
    <xf numFmtId="0" fontId="0" fillId="11" borderId="20" xfId="0" applyFill="1" applyBorder="1" applyAlignment="1">
      <alignment horizontal="right" vertical="top"/>
    </xf>
    <xf numFmtId="0" fontId="0" fillId="3" borderId="0" xfId="0" applyFill="1" applyBorder="1" applyAlignment="1">
      <alignment horizontal="right" vertical="top"/>
    </xf>
    <xf numFmtId="0" fontId="0" fillId="3" borderId="18" xfId="0" applyFill="1" applyBorder="1" applyAlignment="1">
      <alignment horizontal="right" vertical="top"/>
    </xf>
    <xf numFmtId="0" fontId="0" fillId="0" borderId="0" xfId="0" applyAlignment="1">
      <alignment horizontal="right"/>
    </xf>
    <xf numFmtId="0" fontId="0" fillId="4" borderId="0" xfId="0" applyFill="1" applyBorder="1" applyAlignment="1">
      <alignment horizontal="right" vertical="top"/>
    </xf>
    <xf numFmtId="0" fontId="0" fillId="3" borderId="13" xfId="0" applyFill="1" applyBorder="1" applyAlignment="1">
      <alignment horizontal="right" vertical="top"/>
    </xf>
    <xf numFmtId="0" fontId="0" fillId="7" borderId="13" xfId="0" applyFill="1" applyBorder="1" applyAlignment="1">
      <alignment horizontal="right" vertical="top"/>
    </xf>
    <xf numFmtId="0" fontId="0" fillId="0" borderId="14" xfId="0" applyBorder="1" applyAlignment="1">
      <alignment vertical="top" wrapText="1"/>
    </xf>
    <xf numFmtId="0" fontId="0" fillId="7" borderId="0" xfId="0" applyFill="1" applyBorder="1" applyAlignment="1">
      <alignment horizontal="right" vertical="top"/>
    </xf>
    <xf numFmtId="0" fontId="0" fillId="5" borderId="0" xfId="0" applyFill="1" applyBorder="1" applyAlignment="1">
      <alignment horizontal="right" vertical="top"/>
    </xf>
    <xf numFmtId="0" fontId="0" fillId="5" borderId="18" xfId="0" applyFill="1" applyBorder="1" applyAlignment="1">
      <alignment horizontal="right" vertical="top"/>
    </xf>
    <xf numFmtId="0" fontId="0" fillId="7" borderId="20" xfId="0" applyFill="1" applyBorder="1" applyAlignment="1">
      <alignment horizontal="right" vertical="top"/>
    </xf>
    <xf numFmtId="0" fontId="0" fillId="0" borderId="21" xfId="0" applyBorder="1" applyAlignment="1">
      <alignment vertical="top" wrapText="1"/>
    </xf>
    <xf numFmtId="0" fontId="0" fillId="9" borderId="13" xfId="0" applyFill="1" applyBorder="1" applyAlignment="1">
      <alignment horizontal="right" vertical="top"/>
    </xf>
    <xf numFmtId="0" fontId="0" fillId="9" borderId="0" xfId="0" applyFill="1" applyBorder="1" applyAlignment="1">
      <alignment horizontal="right" vertical="top"/>
    </xf>
    <xf numFmtId="0" fontId="0" fillId="9" borderId="18" xfId="0" applyFill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wrapText="1"/>
    </xf>
    <xf numFmtId="0" fontId="0" fillId="6" borderId="0" xfId="0" applyFill="1" applyBorder="1" applyAlignment="1">
      <alignment horizontal="right" vertical="top"/>
    </xf>
    <xf numFmtId="0" fontId="0" fillId="0" borderId="0" xfId="0" applyBorder="1" applyAlignment="1">
      <alignment vertical="top" wrapText="1"/>
    </xf>
    <xf numFmtId="0" fontId="0" fillId="8" borderId="0" xfId="0" applyFill="1" applyBorder="1" applyAlignment="1">
      <alignment horizontal="right" vertical="top"/>
    </xf>
    <xf numFmtId="0" fontId="0" fillId="10" borderId="0" xfId="0" applyFill="1" applyBorder="1" applyAlignment="1">
      <alignment horizontal="right" vertical="top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9" borderId="0" xfId="0" applyFill="1"/>
    <xf numFmtId="0" fontId="3" fillId="2" borderId="5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13" borderId="5" xfId="0" applyFont="1" applyFill="1" applyBorder="1" applyAlignment="1">
      <alignment horizontal="left" vertical="center" wrapText="1"/>
    </xf>
    <xf numFmtId="0" fontId="0" fillId="14" borderId="0" xfId="0" applyFill="1"/>
    <xf numFmtId="0" fontId="0" fillId="15" borderId="0" xfId="0" applyFill="1" applyBorder="1" applyAlignment="1">
      <alignment horizontal="left" vertical="top" wrapText="1"/>
    </xf>
    <xf numFmtId="0" fontId="0" fillId="16" borderId="0" xfId="0" applyFill="1" applyBorder="1" applyAlignment="1">
      <alignment horizontal="left" vertical="top" wrapText="1"/>
    </xf>
    <xf numFmtId="0" fontId="0" fillId="5" borderId="20" xfId="0" applyFill="1" applyBorder="1" applyAlignment="1">
      <alignment horizontal="right" vertical="top"/>
    </xf>
    <xf numFmtId="0" fontId="0" fillId="11" borderId="18" xfId="0" applyFill="1" applyBorder="1" applyAlignment="1">
      <alignment horizontal="right" vertical="top"/>
    </xf>
    <xf numFmtId="0" fontId="0" fillId="0" borderId="16" xfId="0" applyBorder="1" applyAlignment="1">
      <alignment vertical="top" wrapText="1"/>
    </xf>
    <xf numFmtId="0" fontId="0" fillId="0" borderId="14" xfId="0" applyBorder="1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2" fontId="0" fillId="0" borderId="0" xfId="0" applyNumberFormat="1"/>
    <xf numFmtId="1" fontId="0" fillId="0" borderId="0" xfId="0" applyNumberFormat="1"/>
    <xf numFmtId="164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165" fontId="0" fillId="0" borderId="0" xfId="0" applyNumberFormat="1"/>
    <xf numFmtId="0" fontId="3" fillId="13" borderId="5" xfId="0" applyFont="1" applyFill="1" applyBorder="1" applyAlignment="1">
      <alignment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3" fillId="13" borderId="10" xfId="0" applyFont="1" applyFill="1" applyBorder="1" applyAlignment="1">
      <alignment vertical="center" wrapText="1"/>
    </xf>
    <xf numFmtId="0" fontId="3" fillId="13" borderId="11" xfId="0" applyFont="1" applyFill="1" applyBorder="1" applyAlignment="1">
      <alignment vertical="center" wrapText="1"/>
    </xf>
    <xf numFmtId="0" fontId="3" fillId="13" borderId="7" xfId="0" applyFont="1" applyFill="1" applyBorder="1" applyAlignment="1">
      <alignment vertical="center" wrapText="1"/>
    </xf>
    <xf numFmtId="0" fontId="0" fillId="11" borderId="0" xfId="0" applyFill="1"/>
    <xf numFmtId="0" fontId="3" fillId="13" borderId="1" xfId="0" applyFont="1" applyFill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3" fillId="0" borderId="23" xfId="0" applyFont="1" applyBorder="1" applyAlignment="1">
      <alignment vertical="center" wrapText="1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horizontal="right"/>
    </xf>
    <xf numFmtId="49" fontId="13" fillId="0" borderId="0" xfId="0" applyNumberFormat="1" applyFont="1" applyAlignment="1">
      <alignment horizontal="right"/>
    </xf>
    <xf numFmtId="0" fontId="0" fillId="13" borderId="0" xfId="0" applyFill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13" borderId="2" xfId="0" applyFont="1" applyFill="1" applyBorder="1" applyAlignment="1">
      <alignment horizontal="right" vertical="center" wrapText="1"/>
    </xf>
    <xf numFmtId="14" fontId="0" fillId="0" borderId="3" xfId="0" applyNumberFormat="1" applyBorder="1"/>
    <xf numFmtId="0" fontId="0" fillId="13" borderId="3" xfId="0" applyFill="1" applyBorder="1" applyAlignment="1"/>
    <xf numFmtId="0" fontId="0" fillId="13" borderId="4" xfId="0" applyFill="1" applyBorder="1" applyAlignment="1"/>
    <xf numFmtId="0" fontId="3" fillId="13" borderId="10" xfId="0" applyFont="1" applyFill="1" applyBorder="1" applyAlignment="1">
      <alignment horizontal="justify" vertical="center" wrapText="1"/>
    </xf>
    <xf numFmtId="0" fontId="3" fillId="13" borderId="11" xfId="0" applyFont="1" applyFill="1" applyBorder="1" applyAlignment="1">
      <alignment horizontal="justify" vertical="center" wrapText="1"/>
    </xf>
    <xf numFmtId="0" fontId="3" fillId="13" borderId="7" xfId="0" applyFont="1" applyFill="1" applyBorder="1" applyAlignment="1">
      <alignment horizontal="justify" vertical="center" wrapText="1"/>
    </xf>
    <xf numFmtId="0" fontId="0" fillId="0" borderId="0" xfId="0" applyBorder="1" applyAlignment="1"/>
    <xf numFmtId="0" fontId="5" fillId="13" borderId="27" xfId="0" applyFont="1" applyFill="1" applyBorder="1" applyAlignment="1">
      <alignment horizontal="center"/>
    </xf>
    <xf numFmtId="0" fontId="0" fillId="0" borderId="13" xfId="0" applyBorder="1" applyAlignment="1">
      <alignment horizontal="left" vertical="top" wrapText="1"/>
    </xf>
    <xf numFmtId="0" fontId="0" fillId="13" borderId="6" xfId="0" applyFill="1" applyBorder="1"/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13" borderId="2" xfId="0" applyFill="1" applyBorder="1" applyAlignment="1">
      <alignment horizontal="right"/>
    </xf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0" borderId="30" xfId="0" applyFill="1" applyBorder="1"/>
    <xf numFmtId="0" fontId="0" fillId="0" borderId="4" xfId="0" applyBorder="1" applyAlignment="1">
      <alignment horizontal="center"/>
    </xf>
    <xf numFmtId="0" fontId="14" fillId="12" borderId="2" xfId="0" applyFont="1" applyFill="1" applyBorder="1" applyAlignment="1">
      <alignment horizontal="right" vertical="center" wrapText="1"/>
    </xf>
    <xf numFmtId="167" fontId="0" fillId="13" borderId="27" xfId="0" applyNumberFormat="1" applyFill="1" applyBorder="1" applyAlignment="1"/>
    <xf numFmtId="167" fontId="0" fillId="13" borderId="28" xfId="0" applyNumberFormat="1" applyFill="1" applyBorder="1" applyAlignment="1"/>
    <xf numFmtId="166" fontId="0" fillId="13" borderId="27" xfId="0" applyNumberFormat="1" applyFill="1" applyBorder="1"/>
    <xf numFmtId="166" fontId="0" fillId="13" borderId="27" xfId="0" applyNumberFormat="1" applyFill="1" applyBorder="1" applyAlignment="1"/>
    <xf numFmtId="14" fontId="0" fillId="0" borderId="1" xfId="0" applyNumberForma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13" borderId="2" xfId="0" applyFont="1" applyFill="1" applyBorder="1" applyAlignment="1">
      <alignment horizontal="right" vertical="center" wrapText="1"/>
    </xf>
    <xf numFmtId="167" fontId="0" fillId="13" borderId="28" xfId="0" applyNumberFormat="1" applyFill="1" applyBorder="1" applyAlignment="1"/>
    <xf numFmtId="1" fontId="5" fillId="0" borderId="27" xfId="0" applyNumberFormat="1" applyFont="1" applyBorder="1" applyAlignment="1">
      <alignment horizontal="center"/>
    </xf>
    <xf numFmtId="167" fontId="0" fillId="13" borderId="27" xfId="0" applyNumberFormat="1" applyFill="1" applyBorder="1" applyAlignment="1">
      <alignment horizontal="center"/>
    </xf>
    <xf numFmtId="167" fontId="5" fillId="0" borderId="27" xfId="0" applyNumberFormat="1" applyFont="1" applyBorder="1" applyAlignment="1">
      <alignment horizontal="center"/>
    </xf>
    <xf numFmtId="0" fontId="5" fillId="0" borderId="0" xfId="0" applyFont="1"/>
    <xf numFmtId="0" fontId="16" fillId="0" borderId="0" xfId="0" applyFont="1"/>
    <xf numFmtId="167" fontId="0" fillId="13" borderId="27" xfId="0" applyNumberFormat="1" applyFill="1" applyBorder="1"/>
    <xf numFmtId="0" fontId="16" fillId="0" borderId="0" xfId="0" applyFont="1" applyBorder="1" applyAlignment="1"/>
    <xf numFmtId="166" fontId="0" fillId="0" borderId="27" xfId="0" applyNumberFormat="1" applyBorder="1"/>
    <xf numFmtId="166" fontId="0" fillId="13" borderId="28" xfId="0" applyNumberFormat="1" applyFill="1" applyBorder="1" applyAlignment="1"/>
    <xf numFmtId="0" fontId="3" fillId="17" borderId="24" xfId="0" applyFont="1" applyFill="1" applyBorder="1" applyAlignment="1">
      <alignment horizontal="left" vertical="center" wrapText="1"/>
    </xf>
    <xf numFmtId="166" fontId="3" fillId="17" borderId="25" xfId="0" applyNumberFormat="1" applyFont="1" applyFill="1" applyBorder="1" applyAlignment="1">
      <alignment horizontal="left" vertical="center" wrapText="1"/>
    </xf>
    <xf numFmtId="0" fontId="0" fillId="0" borderId="27" xfId="0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0" fillId="0" borderId="0" xfId="0" applyFill="1"/>
    <xf numFmtId="0" fontId="0" fillId="0" borderId="32" xfId="0" applyFill="1" applyBorder="1" applyAlignment="1">
      <alignment wrapText="1"/>
    </xf>
    <xf numFmtId="0" fontId="0" fillId="0" borderId="32" xfId="0" applyFill="1" applyBorder="1"/>
    <xf numFmtId="0" fontId="0" fillId="0" borderId="32" xfId="0" applyBorder="1"/>
    <xf numFmtId="0" fontId="16" fillId="0" borderId="32" xfId="0" applyFont="1" applyBorder="1"/>
    <xf numFmtId="0" fontId="0" fillId="0" borderId="28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9" xfId="0" applyBorder="1" applyAlignment="1"/>
    <xf numFmtId="0" fontId="16" fillId="0" borderId="0" xfId="0" applyFont="1" applyBorder="1" applyAlignment="1"/>
    <xf numFmtId="0" fontId="0" fillId="0" borderId="0" xfId="0" applyBorder="1" applyAlignment="1"/>
    <xf numFmtId="0" fontId="0" fillId="18" borderId="0" xfId="0" applyFill="1"/>
    <xf numFmtId="0" fontId="0" fillId="13" borderId="27" xfId="0" applyFill="1" applyBorder="1" applyAlignment="1"/>
    <xf numFmtId="166" fontId="0" fillId="0" borderId="28" xfId="0" applyNumberFormat="1" applyBorder="1" applyAlignment="1"/>
    <xf numFmtId="166" fontId="0" fillId="0" borderId="29" xfId="0" applyNumberFormat="1" applyBorder="1" applyAlignment="1"/>
    <xf numFmtId="0" fontId="17" fillId="13" borderId="27" xfId="0" applyFont="1" applyFill="1" applyBorder="1" applyAlignment="1">
      <alignment horizontal="right"/>
    </xf>
    <xf numFmtId="1" fontId="5" fillId="0" borderId="28" xfId="0" applyNumberFormat="1" applyFont="1" applyBorder="1" applyAlignment="1">
      <alignment horizontal="center"/>
    </xf>
    <xf numFmtId="1" fontId="5" fillId="0" borderId="29" xfId="0" applyNumberFormat="1" applyFont="1" applyBorder="1" applyAlignment="1">
      <alignment horizontal="center"/>
    </xf>
    <xf numFmtId="167" fontId="5" fillId="0" borderId="28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7" fillId="13" borderId="27" xfId="0" applyFont="1" applyFill="1" applyBorder="1" applyAlignment="1"/>
    <xf numFmtId="167" fontId="0" fillId="13" borderId="28" xfId="0" applyNumberFormat="1" applyFill="1" applyBorder="1" applyAlignment="1">
      <alignment horizontal="center"/>
    </xf>
    <xf numFmtId="0" fontId="0" fillId="13" borderId="29" xfId="0" applyFill="1" applyBorder="1" applyAlignment="1">
      <alignment horizontal="center"/>
    </xf>
    <xf numFmtId="167" fontId="0" fillId="13" borderId="28" xfId="0" applyNumberFormat="1" applyFill="1" applyBorder="1" applyAlignment="1"/>
    <xf numFmtId="167" fontId="0" fillId="13" borderId="29" xfId="0" applyNumberFormat="1" applyFill="1" applyBorder="1" applyAlignment="1"/>
    <xf numFmtId="0" fontId="16" fillId="0" borderId="0" xfId="0" applyFont="1" applyBorder="1" applyAlignment="1"/>
    <xf numFmtId="0" fontId="0" fillId="0" borderId="0" xfId="0" applyBorder="1" applyAlignment="1"/>
    <xf numFmtId="0" fontId="5" fillId="13" borderId="28" xfId="0" applyFont="1" applyFill="1" applyBorder="1" applyAlignment="1">
      <alignment horizontal="right"/>
    </xf>
    <xf numFmtId="0" fontId="5" fillId="13" borderId="29" xfId="0" applyFont="1" applyFill="1" applyBorder="1" applyAlignment="1">
      <alignment horizontal="right"/>
    </xf>
    <xf numFmtId="166" fontId="0" fillId="13" borderId="28" xfId="0" applyNumberFormat="1" applyFill="1" applyBorder="1" applyAlignment="1"/>
    <xf numFmtId="166" fontId="0" fillId="13" borderId="29" xfId="0" applyNumberFormat="1" applyFill="1" applyBorder="1" applyAlignment="1"/>
    <xf numFmtId="0" fontId="16" fillId="0" borderId="18" xfId="0" applyFont="1" applyBorder="1" applyAlignment="1"/>
    <xf numFmtId="0" fontId="0" fillId="0" borderId="18" xfId="0" applyBorder="1" applyAlignment="1"/>
    <xf numFmtId="0" fontId="5" fillId="13" borderId="27" xfId="0" applyFont="1" applyFill="1" applyBorder="1" applyAlignment="1"/>
    <xf numFmtId="0" fontId="15" fillId="12" borderId="3" xfId="0" applyNumberFormat="1" applyFont="1" applyFill="1" applyBorder="1" applyAlignment="1">
      <alignment horizontal="justify" vertical="center" wrapText="1"/>
    </xf>
    <xf numFmtId="0" fontId="15" fillId="12" borderId="3" xfId="0" applyNumberFormat="1" applyFont="1" applyFill="1" applyBorder="1" applyAlignment="1">
      <alignment vertical="center" wrapText="1"/>
    </xf>
    <xf numFmtId="0" fontId="15" fillId="12" borderId="4" xfId="0" applyNumberFormat="1" applyFont="1" applyFill="1" applyBorder="1" applyAlignment="1">
      <alignment vertical="center" wrapText="1"/>
    </xf>
    <xf numFmtId="14" fontId="0" fillId="0" borderId="3" xfId="0" applyNumberFormat="1" applyBorder="1" applyAlignment="1"/>
    <xf numFmtId="0" fontId="0" fillId="0" borderId="3" xfId="0" applyBorder="1" applyAlignment="1"/>
    <xf numFmtId="166" fontId="0" fillId="13" borderId="3" xfId="0" applyNumberFormat="1" applyFill="1" applyBorder="1" applyAlignment="1">
      <alignment horizontal="left"/>
    </xf>
    <xf numFmtId="166" fontId="0" fillId="13" borderId="4" xfId="0" applyNumberFormat="1" applyFill="1" applyBorder="1" applyAlignment="1">
      <alignment horizontal="left"/>
    </xf>
    <xf numFmtId="0" fontId="3" fillId="13" borderId="2" xfId="0" applyFont="1" applyFill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0" fillId="12" borderId="0" xfId="0" applyFont="1" applyFill="1" applyAlignment="1">
      <alignment horizontal="center"/>
    </xf>
    <xf numFmtId="0" fontId="10" fillId="12" borderId="0" xfId="0" applyFont="1" applyFill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13" borderId="2" xfId="0" applyFont="1" applyFill="1" applyBorder="1" applyAlignment="1">
      <alignment horizontal="justify" vertical="center" wrapText="1"/>
    </xf>
    <xf numFmtId="0" fontId="3" fillId="13" borderId="3" xfId="0" applyFont="1" applyFill="1" applyBorder="1" applyAlignment="1">
      <alignment horizontal="justify" vertical="center" wrapText="1"/>
    </xf>
    <xf numFmtId="0" fontId="0" fillId="13" borderId="4" xfId="0" applyFill="1" applyBorder="1" applyAlignment="1">
      <alignment horizontal="justify" vertical="center" wrapText="1"/>
    </xf>
    <xf numFmtId="0" fontId="3" fillId="0" borderId="2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13" borderId="2" xfId="0" applyFont="1" applyFill="1" applyBorder="1" applyAlignment="1">
      <alignment vertical="center" wrapText="1"/>
    </xf>
    <xf numFmtId="0" fontId="4" fillId="13" borderId="3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9" fillId="12" borderId="2" xfId="0" applyFont="1" applyFill="1" applyBorder="1" applyAlignment="1">
      <alignment vertical="center" wrapText="1"/>
    </xf>
    <xf numFmtId="0" fontId="9" fillId="12" borderId="3" xfId="0" applyFont="1" applyFill="1" applyBorder="1" applyAlignment="1">
      <alignment vertical="center" wrapText="1"/>
    </xf>
    <xf numFmtId="0" fontId="9" fillId="12" borderId="4" xfId="0" applyFont="1" applyFill="1" applyBorder="1" applyAlignment="1">
      <alignment vertical="center" wrapText="1"/>
    </xf>
    <xf numFmtId="0" fontId="0" fillId="13" borderId="3" xfId="0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justify" vertical="center" wrapText="1"/>
    </xf>
    <xf numFmtId="0" fontId="3" fillId="0" borderId="23" xfId="0" applyFont="1" applyFill="1" applyBorder="1" applyAlignment="1">
      <alignment horizontal="justify"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3" fillId="13" borderId="9" xfId="0" applyFont="1" applyFill="1" applyBorder="1" applyAlignment="1">
      <alignment horizontal="left" vertical="center" wrapText="1"/>
    </xf>
    <xf numFmtId="0" fontId="0" fillId="13" borderId="8" xfId="0" applyFill="1" applyBorder="1" applyAlignment="1">
      <alignment vertical="center" wrapText="1"/>
    </xf>
    <xf numFmtId="0" fontId="0" fillId="13" borderId="5" xfId="0" applyFill="1" applyBorder="1" applyAlignment="1">
      <alignment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0" fillId="0" borderId="6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8" fillId="12" borderId="2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vertical="center" wrapText="1"/>
    </xf>
    <xf numFmtId="0" fontId="3" fillId="13" borderId="3" xfId="0" applyFont="1" applyFill="1" applyBorder="1" applyAlignment="1">
      <alignment vertical="center" wrapText="1"/>
    </xf>
    <xf numFmtId="0" fontId="3" fillId="13" borderId="4" xfId="0" applyFont="1" applyFill="1" applyBorder="1" applyAlignment="1">
      <alignment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6" fontId="3" fillId="13" borderId="2" xfId="0" applyNumberFormat="1" applyFont="1" applyFill="1" applyBorder="1" applyAlignment="1">
      <alignment horizontal="left" vertical="center" wrapText="1"/>
    </xf>
    <xf numFmtId="166" fontId="0" fillId="13" borderId="2" xfId="0" applyNumberFormat="1" applyFill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66" fontId="0" fillId="13" borderId="3" xfId="0" applyNumberFormat="1" applyFill="1" applyBorder="1" applyAlignment="1">
      <alignment vertical="center" wrapText="1"/>
    </xf>
    <xf numFmtId="0" fontId="3" fillId="13" borderId="3" xfId="0" applyNumberFormat="1" applyFont="1" applyFill="1" applyBorder="1" applyAlignment="1">
      <alignment horizontal="right" vertical="center" wrapText="1"/>
    </xf>
    <xf numFmtId="0" fontId="0" fillId="13" borderId="3" xfId="0" applyNumberFormat="1" applyFill="1" applyBorder="1" applyAlignment="1">
      <alignment horizontal="right" vertical="center" wrapText="1"/>
    </xf>
    <xf numFmtId="0" fontId="0" fillId="13" borderId="4" xfId="0" applyNumberFormat="1" applyFill="1" applyBorder="1" applyAlignment="1">
      <alignment horizontal="right" vertical="center" wrapText="1"/>
    </xf>
    <xf numFmtId="0" fontId="3" fillId="13" borderId="10" xfId="0" applyFont="1" applyFill="1" applyBorder="1" applyAlignment="1">
      <alignment horizontal="justify" vertical="center" wrapText="1"/>
    </xf>
    <xf numFmtId="0" fontId="0" fillId="13" borderId="11" xfId="0" applyFill="1" applyBorder="1" applyAlignment="1">
      <alignment horizontal="justify" vertical="center" wrapText="1"/>
    </xf>
    <xf numFmtId="0" fontId="3" fillId="13" borderId="11" xfId="0" applyFont="1" applyFill="1" applyBorder="1" applyAlignment="1">
      <alignment horizontal="justify" vertical="center" wrapText="1"/>
    </xf>
    <xf numFmtId="0" fontId="0" fillId="13" borderId="7" xfId="0" applyFill="1" applyBorder="1" applyAlignment="1">
      <alignment horizontal="justify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0" fontId="6" fillId="13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13" borderId="2" xfId="0" applyNumberFormat="1" applyFont="1" applyFill="1" applyBorder="1" applyAlignment="1">
      <alignment horizontal="right" vertical="center" wrapText="1"/>
    </xf>
    <xf numFmtId="0" fontId="3" fillId="13" borderId="4" xfId="0" applyNumberFormat="1" applyFont="1" applyFill="1" applyBorder="1" applyAlignment="1">
      <alignment horizontal="right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0" fillId="0" borderId="23" xfId="0" applyNumberFormat="1" applyBorder="1" applyAlignment="1">
      <alignment vertical="center" wrapText="1"/>
    </xf>
    <xf numFmtId="0" fontId="0" fillId="0" borderId="24" xfId="0" applyNumberFormat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justify" vertical="center" wrapText="1"/>
    </xf>
    <xf numFmtId="0" fontId="0" fillId="0" borderId="0" xfId="0" applyNumberFormat="1" applyAlignment="1">
      <alignment vertical="center" wrapText="1"/>
    </xf>
    <xf numFmtId="0" fontId="0" fillId="0" borderId="25" xfId="0" applyNumberFormat="1" applyBorder="1" applyAlignment="1">
      <alignment vertical="center" wrapText="1"/>
    </xf>
    <xf numFmtId="0" fontId="3" fillId="0" borderId="6" xfId="0" applyNumberFormat="1" applyFont="1" applyFill="1" applyBorder="1" applyAlignment="1">
      <alignment horizontal="justify" vertical="center" wrapText="1"/>
    </xf>
    <xf numFmtId="0" fontId="0" fillId="0" borderId="6" xfId="0" applyNumberFormat="1" applyBorder="1" applyAlignment="1">
      <alignment vertical="center" wrapText="1"/>
    </xf>
    <xf numFmtId="0" fontId="0" fillId="0" borderId="26" xfId="0" applyNumberFormat="1" applyBorder="1" applyAlignment="1">
      <alignment vertical="center" wrapText="1"/>
    </xf>
    <xf numFmtId="0" fontId="0" fillId="13" borderId="2" xfId="0" applyFill="1" applyBorder="1" applyAlignment="1">
      <alignment horizontal="center" vertical="center" wrapText="1"/>
    </xf>
    <xf numFmtId="166" fontId="0" fillId="13" borderId="3" xfId="0" applyNumberFormat="1" applyFill="1" applyBorder="1" applyAlignment="1">
      <alignment horizontal="center" vertical="center" wrapText="1"/>
    </xf>
    <xf numFmtId="166" fontId="3" fillId="13" borderId="2" xfId="0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29" xfId="0" applyBorder="1" applyAlignment="1"/>
    <xf numFmtId="0" fontId="5" fillId="13" borderId="28" xfId="0" applyFont="1" applyFill="1" applyBorder="1" applyAlignment="1">
      <alignment horizontal="center" wrapText="1"/>
    </xf>
    <xf numFmtId="0" fontId="5" fillId="13" borderId="32" xfId="0" applyFont="1" applyFill="1" applyBorder="1" applyAlignment="1">
      <alignment horizontal="center" wrapText="1"/>
    </xf>
    <xf numFmtId="0" fontId="0" fillId="0" borderId="3" xfId="0" applyBorder="1" applyAlignment="1">
      <alignment horizontal="justify" vertical="center" wrapText="1"/>
    </xf>
    <xf numFmtId="0" fontId="9" fillId="12" borderId="23" xfId="0" applyFont="1" applyFill="1" applyBorder="1" applyAlignment="1">
      <alignment vertical="center" wrapText="1"/>
    </xf>
    <xf numFmtId="0" fontId="5" fillId="13" borderId="0" xfId="0" applyFont="1" applyFill="1" applyAlignment="1">
      <alignment horizontal="center"/>
    </xf>
    <xf numFmtId="0" fontId="0" fillId="13" borderId="0" xfId="0" applyFill="1" applyAlignment="1"/>
    <xf numFmtId="166" fontId="0" fillId="0" borderId="3" xfId="0" applyNumberFormat="1" applyBorder="1" applyAlignment="1"/>
    <xf numFmtId="166" fontId="0" fillId="0" borderId="4" xfId="0" applyNumberFormat="1" applyBorder="1" applyAlignment="1"/>
    <xf numFmtId="0" fontId="0" fillId="0" borderId="4" xfId="0" applyBorder="1" applyAlignment="1"/>
    <xf numFmtId="0" fontId="0" fillId="13" borderId="2" xfId="0" applyFill="1" applyBorder="1" applyAlignment="1">
      <alignment wrapText="1"/>
    </xf>
    <xf numFmtId="0" fontId="0" fillId="13" borderId="3" xfId="0" applyFill="1" applyBorder="1" applyAlignment="1">
      <alignment wrapText="1"/>
    </xf>
    <xf numFmtId="0" fontId="5" fillId="13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6" fillId="0" borderId="32" xfId="0" applyFont="1" applyBorder="1" applyAlignment="1"/>
    <xf numFmtId="0" fontId="0" fillId="0" borderId="32" xfId="0" applyBorder="1" applyAlignment="1"/>
    <xf numFmtId="49" fontId="15" fillId="12" borderId="3" xfId="0" applyNumberFormat="1" applyFont="1" applyFill="1" applyBorder="1" applyAlignment="1">
      <alignment horizontal="justify" vertical="center" wrapText="1"/>
    </xf>
    <xf numFmtId="49" fontId="15" fillId="12" borderId="3" xfId="0" applyNumberFormat="1" applyFont="1" applyFill="1" applyBorder="1" applyAlignment="1">
      <alignment vertical="center" wrapText="1"/>
    </xf>
    <xf numFmtId="49" fontId="15" fillId="12" borderId="4" xfId="0" applyNumberFormat="1" applyFont="1" applyFill="1" applyBorder="1" applyAlignment="1">
      <alignment vertical="center" wrapText="1"/>
    </xf>
    <xf numFmtId="0" fontId="0" fillId="13" borderId="29" xfId="0" applyFill="1" applyBorder="1" applyAlignment="1"/>
    <xf numFmtId="0" fontId="17" fillId="13" borderId="28" xfId="0" applyFont="1" applyFill="1" applyBorder="1" applyAlignment="1">
      <alignment horizontal="right"/>
    </xf>
    <xf numFmtId="0" fontId="17" fillId="13" borderId="29" xfId="0" applyFont="1" applyFill="1" applyBorder="1" applyAlignment="1">
      <alignment horizontal="right"/>
    </xf>
    <xf numFmtId="0" fontId="7" fillId="17" borderId="19" xfId="0" applyFont="1" applyFill="1" applyBorder="1" applyAlignment="1"/>
    <xf numFmtId="0" fontId="7" fillId="17" borderId="31" xfId="0" applyFont="1" applyFill="1" applyBorder="1" applyAlignment="1"/>
    <xf numFmtId="0" fontId="0" fillId="0" borderId="0" xfId="0" applyAlignment="1">
      <alignment wrapText="1"/>
    </xf>
    <xf numFmtId="168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13" borderId="28" xfId="0" applyFill="1" applyBorder="1" applyAlignment="1">
      <alignment horizontal="left"/>
    </xf>
    <xf numFmtId="0" fontId="0" fillId="13" borderId="32" xfId="0" applyFill="1" applyBorder="1" applyAlignment="1"/>
    <xf numFmtId="0" fontId="5" fillId="13" borderId="27" xfId="0" applyFont="1" applyFill="1" applyBorder="1" applyAlignment="1">
      <alignment horizontal="right"/>
    </xf>
    <xf numFmtId="0" fontId="0" fillId="13" borderId="27" xfId="0" applyFill="1" applyBorder="1" applyAlignment="1">
      <alignment wrapText="1"/>
    </xf>
    <xf numFmtId="0" fontId="0" fillId="9" borderId="13" xfId="0" applyFill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18" xfId="0" applyBorder="1" applyAlignment="1">
      <alignment horizontal="right" vertical="top"/>
    </xf>
    <xf numFmtId="0" fontId="0" fillId="7" borderId="13" xfId="0" applyFill="1" applyBorder="1" applyAlignment="1">
      <alignment horizontal="right" vertical="top"/>
    </xf>
    <xf numFmtId="0" fontId="0" fillId="0" borderId="20" xfId="0" applyBorder="1" applyAlignment="1">
      <alignment horizontal="right" vertical="top"/>
    </xf>
    <xf numFmtId="0" fontId="0" fillId="3" borderId="12" xfId="0" applyFill="1" applyBorder="1" applyAlignment="1">
      <alignment horizontal="right" vertical="top"/>
    </xf>
    <xf numFmtId="0" fontId="0" fillId="0" borderId="15" xfId="0" applyBorder="1" applyAlignment="1">
      <alignment horizontal="right" vertical="top"/>
    </xf>
    <xf numFmtId="0" fontId="0" fillId="0" borderId="17" xfId="0" applyBorder="1" applyAlignment="1">
      <alignment horizontal="right" vertical="top"/>
    </xf>
    <xf numFmtId="0" fontId="0" fillId="6" borderId="12" xfId="0" applyFill="1" applyBorder="1" applyAlignment="1">
      <alignment horizontal="right" vertical="top"/>
    </xf>
    <xf numFmtId="0" fontId="0" fillId="0" borderId="1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8" borderId="12" xfId="0" applyFill="1" applyBorder="1" applyAlignment="1">
      <alignment horizontal="right" vertical="top"/>
    </xf>
    <xf numFmtId="0" fontId="0" fillId="5" borderId="0" xfId="0" applyFill="1" applyBorder="1" applyAlignment="1">
      <alignment horizontal="right" vertical="top"/>
    </xf>
    <xf numFmtId="0" fontId="0" fillId="10" borderId="13" xfId="0" applyFill="1" applyBorder="1" applyAlignment="1">
      <alignment horizontal="right" vertical="top"/>
    </xf>
    <xf numFmtId="0" fontId="0" fillId="3" borderId="13" xfId="0" applyFill="1" applyBorder="1" applyAlignment="1">
      <alignment horizontal="right" vertical="top"/>
    </xf>
    <xf numFmtId="0" fontId="0" fillId="0" borderId="0" xfId="0" applyAlignment="1">
      <alignment horizontal="right" vertical="top"/>
    </xf>
    <xf numFmtId="0" fontId="0" fillId="0" borderId="20" xfId="0" applyBorder="1" applyAlignment="1">
      <alignment horizontal="left" vertical="top" wrapText="1"/>
    </xf>
    <xf numFmtId="0" fontId="0" fillId="4" borderId="12" xfId="0" applyFill="1" applyBorder="1" applyAlignment="1">
      <alignment horizontal="right" vertical="top"/>
    </xf>
    <xf numFmtId="0" fontId="0" fillId="4" borderId="13" xfId="0" applyFill="1" applyBorder="1" applyAlignment="1">
      <alignment horizontal="right" vertical="top"/>
    </xf>
    <xf numFmtId="0" fontId="0" fillId="11" borderId="13" xfId="0" applyFill="1" applyBorder="1" applyAlignment="1">
      <alignment horizontal="right" vertical="top"/>
    </xf>
    <xf numFmtId="0" fontId="0" fillId="3" borderId="22" xfId="0" applyFill="1" applyBorder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6">
    <cellStyle name="Moneda 2" xfId="2"/>
    <cellStyle name="Normal" xfId="0" builtinId="0"/>
    <cellStyle name="Normal 2" xfId="3"/>
    <cellStyle name="Normal 3" xfId="4"/>
    <cellStyle name="Normal 4" xfId="1"/>
    <cellStyle name="Porcentaje 2" xfId="5"/>
  </cellStyles>
  <dxfs count="0"/>
  <tableStyles count="0" defaultTableStyle="TableStyleMedium2" defaultPivotStyle="PivotStyleLight16"/>
  <colors>
    <mruColors>
      <color rgb="FF802428"/>
      <color rgb="FF800000"/>
      <color rgb="FF8B9091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161927</xdr:colOff>
      <xdr:row>0</xdr:row>
      <xdr:rowOff>142874</xdr:rowOff>
    </xdr:from>
    <xdr:to>
      <xdr:col>0</xdr:col>
      <xdr:colOff>1047751</xdr:colOff>
      <xdr:row>3</xdr:row>
      <xdr:rowOff>66675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7" y="142874"/>
          <a:ext cx="885824" cy="495301"/>
        </a:xfrm>
        <a:prstGeom prst="rect">
          <a:avLst/>
        </a:prstGeom>
      </xdr:spPr>
    </xdr:pic>
    <xdr:clientData/>
  </xdr:twoCellAnchor>
  <xdr:twoCellAnchor editAs="oneCell">
    <xdr:from>
      <xdr:col>5</xdr:col>
      <xdr:colOff>232409</xdr:colOff>
      <xdr:row>0</xdr:row>
      <xdr:rowOff>142875</xdr:rowOff>
    </xdr:from>
    <xdr:to>
      <xdr:col>7</xdr:col>
      <xdr:colOff>619125</xdr:colOff>
      <xdr:row>3</xdr:row>
      <xdr:rowOff>177165</xdr:rowOff>
    </xdr:to>
    <xdr:pic>
      <xdr:nvPicPr>
        <xdr:cNvPr id="3" name="2 Imagen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122" b="19641"/>
        <a:stretch/>
      </xdr:blipFill>
      <xdr:spPr>
        <a:xfrm>
          <a:off x="4804409" y="142875"/>
          <a:ext cx="1596391" cy="605790"/>
        </a:xfrm>
        <a:prstGeom prst="rect">
          <a:avLst/>
        </a:prstGeom>
      </xdr:spPr>
    </xdr:pic>
    <xdr:clientData/>
  </xdr:twoCellAnchor>
  <xdr:twoCellAnchor editAs="oneCell">
    <xdr:from>
      <xdr:col>2</xdr:col>
      <xdr:colOff>499110</xdr:colOff>
      <xdr:row>1</xdr:row>
      <xdr:rowOff>112395</xdr:rowOff>
    </xdr:from>
    <xdr:to>
      <xdr:col>4</xdr:col>
      <xdr:colOff>70485</xdr:colOff>
      <xdr:row>3</xdr:row>
      <xdr:rowOff>121920</xdr:rowOff>
    </xdr:to>
    <xdr:pic>
      <xdr:nvPicPr>
        <xdr:cNvPr id="4" name="3 Imagen" descr="CreaCeres02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8410" y="112395"/>
          <a:ext cx="1381125" cy="37528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0"/>
  <sheetViews>
    <sheetView showGridLines="0" showZeros="0" tabSelected="1" topLeftCell="A7" zoomScale="120" zoomScaleNormal="120" workbookViewId="0">
      <selection activeCell="L24" sqref="L24"/>
    </sheetView>
  </sheetViews>
  <sheetFormatPr baseColWidth="10" defaultRowHeight="15" x14ac:dyDescent="0.25"/>
  <cols>
    <col min="1" max="1" width="23.140625" customWidth="1"/>
    <col min="2" max="2" width="3.42578125" style="60" customWidth="1"/>
    <col min="3" max="3" width="13" customWidth="1"/>
    <col min="4" max="4" width="13.42578125" customWidth="1"/>
    <col min="5" max="5" width="13.7109375" customWidth="1"/>
    <col min="6" max="6" width="9.5703125" customWidth="1"/>
    <col min="7" max="7" width="8.5703125" customWidth="1"/>
    <col min="8" max="8" width="14.85546875" customWidth="1"/>
    <col min="9" max="9" width="7.42578125" hidden="1" customWidth="1"/>
    <col min="10" max="14" width="7.42578125" customWidth="1"/>
    <col min="15" max="15" width="10.28515625" customWidth="1"/>
    <col min="16" max="21" width="7.42578125" customWidth="1"/>
  </cols>
  <sheetData>
    <row r="1" spans="1:8" s="60" customFormat="1" x14ac:dyDescent="0.25"/>
    <row r="5" spans="1:8" x14ac:dyDescent="0.25">
      <c r="A5" s="171" t="s">
        <v>0</v>
      </c>
      <c r="B5" s="171"/>
      <c r="C5" s="171"/>
      <c r="D5" s="172"/>
      <c r="E5" s="172"/>
      <c r="F5" s="172"/>
      <c r="G5" s="172"/>
      <c r="H5" s="172"/>
    </row>
    <row r="6" spans="1:8" s="60" customFormat="1" ht="14.45" x14ac:dyDescent="0.3">
      <c r="A6" s="7"/>
      <c r="B6" s="7"/>
      <c r="C6" s="7"/>
      <c r="D6" s="8"/>
      <c r="E6" s="8"/>
      <c r="F6" s="8"/>
      <c r="G6" s="8"/>
      <c r="H6" s="8"/>
    </row>
    <row r="7" spans="1:8" ht="18.75" x14ac:dyDescent="0.3">
      <c r="A7" s="169" t="s">
        <v>1</v>
      </c>
      <c r="B7" s="169"/>
      <c r="C7" s="169"/>
      <c r="D7" s="170"/>
      <c r="E7" s="170"/>
      <c r="F7" s="170"/>
      <c r="G7" s="170"/>
      <c r="H7" s="170"/>
    </row>
    <row r="8" spans="1:8" ht="14.45" x14ac:dyDescent="0.3">
      <c r="A8" s="190" t="s">
        <v>17</v>
      </c>
      <c r="B8" s="191"/>
      <c r="C8" s="192"/>
      <c r="D8" s="192"/>
      <c r="E8" s="192"/>
      <c r="F8" s="192"/>
      <c r="G8" s="192"/>
      <c r="H8" s="193"/>
    </row>
    <row r="9" spans="1:8" x14ac:dyDescent="0.25">
      <c r="A9" s="4" t="s">
        <v>75</v>
      </c>
      <c r="B9" s="9"/>
      <c r="C9" s="3"/>
      <c r="D9" s="188" t="s">
        <v>76</v>
      </c>
      <c r="E9" s="188"/>
      <c r="F9" s="188"/>
      <c r="G9" s="188"/>
      <c r="H9" s="5"/>
    </row>
    <row r="10" spans="1:8" ht="15" customHeight="1" x14ac:dyDescent="0.25">
      <c r="A10" s="6" t="s">
        <v>18</v>
      </c>
      <c r="B10" s="202" t="s">
        <v>19</v>
      </c>
      <c r="C10" s="203"/>
      <c r="D10" s="203"/>
      <c r="E10" s="203"/>
      <c r="F10" s="203"/>
      <c r="G10" s="203"/>
      <c r="H10" s="197"/>
    </row>
    <row r="11" spans="1:8" x14ac:dyDescent="0.25">
      <c r="A11" s="194" t="s">
        <v>77</v>
      </c>
      <c r="B11" s="195"/>
      <c r="C11" s="196"/>
      <c r="D11" s="196"/>
      <c r="E11" s="196"/>
      <c r="F11" s="196"/>
      <c r="G11" s="196"/>
      <c r="H11" s="197"/>
    </row>
    <row r="12" spans="1:8" s="60" customFormat="1" x14ac:dyDescent="0.25">
      <c r="A12" s="194" t="s">
        <v>78</v>
      </c>
      <c r="B12" s="195"/>
      <c r="C12" s="196"/>
      <c r="D12" s="196"/>
      <c r="E12" s="196"/>
      <c r="F12" s="196"/>
      <c r="G12" s="196"/>
      <c r="H12" s="197"/>
    </row>
    <row r="13" spans="1:8" s="48" customFormat="1" x14ac:dyDescent="0.25">
      <c r="A13" s="198" t="s">
        <v>330</v>
      </c>
      <c r="B13" s="199"/>
      <c r="C13" s="200"/>
      <c r="D13" s="200"/>
      <c r="E13" s="200"/>
      <c r="F13" s="200"/>
      <c r="G13" s="200"/>
      <c r="H13" s="201"/>
    </row>
    <row r="14" spans="1:8" ht="15" customHeight="1" thickBot="1" x14ac:dyDescent="0.35">
      <c r="A14" s="1"/>
      <c r="B14" s="10"/>
      <c r="C14" s="1"/>
      <c r="D14" s="189"/>
      <c r="E14" s="189"/>
      <c r="F14" s="189"/>
      <c r="G14" s="189"/>
      <c r="H14" s="1"/>
    </row>
    <row r="15" spans="1:8" ht="16.149999999999999" thickBot="1" x14ac:dyDescent="0.35">
      <c r="A15" s="181" t="s">
        <v>2</v>
      </c>
      <c r="B15" s="182"/>
      <c r="C15" s="182"/>
      <c r="D15" s="182"/>
      <c r="E15" s="182"/>
      <c r="F15" s="182"/>
      <c r="G15" s="182"/>
      <c r="H15" s="183"/>
    </row>
    <row r="16" spans="1:8" ht="15.75" thickBot="1" x14ac:dyDescent="0.3">
      <c r="A16" s="173" t="s">
        <v>22</v>
      </c>
      <c r="B16" s="174"/>
      <c r="C16" s="175"/>
      <c r="D16" s="109"/>
      <c r="E16" s="173" t="s">
        <v>21</v>
      </c>
      <c r="F16" s="184"/>
      <c r="G16" s="175"/>
      <c r="H16" s="110"/>
    </row>
    <row r="17" spans="1:8" ht="15" customHeight="1" thickBot="1" x14ac:dyDescent="0.35">
      <c r="A17" s="1"/>
      <c r="B17" s="10"/>
      <c r="C17" s="1"/>
      <c r="D17" s="177"/>
      <c r="E17" s="177"/>
      <c r="F17" s="177"/>
      <c r="G17" s="177"/>
      <c r="H17" s="2"/>
    </row>
    <row r="18" spans="1:8" ht="16.149999999999999" thickBot="1" x14ac:dyDescent="0.35">
      <c r="A18" s="178" t="s">
        <v>16</v>
      </c>
      <c r="B18" s="179"/>
      <c r="C18" s="179"/>
      <c r="D18" s="179"/>
      <c r="E18" s="179"/>
      <c r="F18" s="179"/>
      <c r="G18" s="179"/>
      <c r="H18" s="180"/>
    </row>
    <row r="19" spans="1:8" ht="15.75" thickBot="1" x14ac:dyDescent="0.3">
      <c r="A19" s="173" t="s">
        <v>20</v>
      </c>
      <c r="B19" s="207"/>
      <c r="C19" s="185"/>
      <c r="D19" s="186"/>
      <c r="E19" s="186"/>
      <c r="F19" s="186"/>
      <c r="G19" s="186"/>
      <c r="H19" s="187"/>
    </row>
    <row r="20" spans="1:8" ht="15.75" thickBot="1" x14ac:dyDescent="0.3">
      <c r="A20" s="173" t="s">
        <v>23</v>
      </c>
      <c r="B20" s="207"/>
      <c r="C20" s="185"/>
      <c r="D20" s="186"/>
      <c r="E20" s="186"/>
      <c r="F20" s="186"/>
      <c r="G20" s="186"/>
      <c r="H20" s="187"/>
    </row>
    <row r="21" spans="1:8" ht="15.75" thickBot="1" x14ac:dyDescent="0.3">
      <c r="A21" s="173" t="s">
        <v>24</v>
      </c>
      <c r="B21" s="207"/>
      <c r="C21" s="185"/>
      <c r="D21" s="186"/>
      <c r="E21" s="186"/>
      <c r="F21" s="186"/>
      <c r="G21" s="186"/>
      <c r="H21" s="187"/>
    </row>
    <row r="22" spans="1:8" ht="15.75" thickBot="1" x14ac:dyDescent="0.3">
      <c r="A22" s="173" t="s">
        <v>25</v>
      </c>
      <c r="B22" s="207"/>
      <c r="C22" s="185"/>
      <c r="D22" s="186"/>
      <c r="E22" s="186"/>
      <c r="F22" s="186"/>
      <c r="G22" s="186"/>
      <c r="H22" s="187"/>
    </row>
    <row r="23" spans="1:8" ht="15.75" thickBot="1" x14ac:dyDescent="0.3">
      <c r="A23" s="173" t="s">
        <v>26</v>
      </c>
      <c r="B23" s="207"/>
      <c r="C23" s="185"/>
      <c r="D23" s="186"/>
      <c r="E23" s="186"/>
      <c r="F23" s="186"/>
      <c r="G23" s="186"/>
      <c r="H23" s="187"/>
    </row>
    <row r="24" spans="1:8" ht="15.75" thickBot="1" x14ac:dyDescent="0.3">
      <c r="A24" s="173" t="s">
        <v>27</v>
      </c>
      <c r="B24" s="207"/>
      <c r="C24" s="185"/>
      <c r="D24" s="186"/>
      <c r="E24" s="186"/>
      <c r="F24" s="186"/>
      <c r="G24" s="186"/>
      <c r="H24" s="187"/>
    </row>
    <row r="25" spans="1:8" s="60" customFormat="1" ht="15" customHeight="1" thickBot="1" x14ac:dyDescent="0.35">
      <c r="A25" s="82"/>
      <c r="B25" s="82"/>
      <c r="C25" s="82"/>
      <c r="D25" s="176"/>
      <c r="E25" s="176"/>
      <c r="F25" s="176"/>
      <c r="G25" s="176"/>
      <c r="H25" s="83"/>
    </row>
    <row r="26" spans="1:8" s="60" customFormat="1" ht="19.149999999999999" customHeight="1" thickBot="1" x14ac:dyDescent="0.3">
      <c r="A26" s="218" t="s">
        <v>264</v>
      </c>
      <c r="B26" s="219"/>
      <c r="C26" s="219"/>
      <c r="D26" s="219"/>
      <c r="E26" s="219"/>
      <c r="F26" s="219"/>
      <c r="G26" s="219"/>
      <c r="H26" s="220"/>
    </row>
    <row r="27" spans="1:8" s="60" customFormat="1" ht="15" customHeight="1" thickBot="1" x14ac:dyDescent="0.3">
      <c r="A27" s="84"/>
      <c r="B27" s="84"/>
      <c r="C27" s="84"/>
      <c r="D27" s="84"/>
      <c r="E27" s="84"/>
      <c r="F27" s="84"/>
      <c r="G27" s="84"/>
      <c r="H27" s="84"/>
    </row>
    <row r="28" spans="1:8" ht="16.149999999999999" customHeight="1" thickBot="1" x14ac:dyDescent="0.3">
      <c r="A28" s="181" t="s">
        <v>354</v>
      </c>
      <c r="B28" s="182"/>
      <c r="C28" s="182"/>
      <c r="D28" s="182"/>
      <c r="E28" s="182"/>
      <c r="F28" s="182"/>
      <c r="G28" s="182"/>
      <c r="H28" s="183"/>
    </row>
    <row r="29" spans="1:8" ht="39" customHeight="1" thickBot="1" x14ac:dyDescent="0.3">
      <c r="A29" s="173" t="s">
        <v>4</v>
      </c>
      <c r="B29" s="207"/>
      <c r="C29" s="51"/>
      <c r="D29" s="221" t="str">
        <f>IFERROR(VLOOKUP(C29,'Objetivos y Prioridades'!A1:B20,2)," ")</f>
        <v xml:space="preserve"> </v>
      </c>
      <c r="E29" s="222"/>
      <c r="F29" s="222"/>
      <c r="G29" s="222"/>
      <c r="H29" s="223"/>
    </row>
    <row r="30" spans="1:8" ht="74.25" customHeight="1" thickBot="1" x14ac:dyDescent="0.3">
      <c r="A30" s="173" t="s">
        <v>5</v>
      </c>
      <c r="B30" s="207"/>
      <c r="C30" s="51"/>
      <c r="D30" s="221" t="str">
        <f>IFERROR(VLOOKUP(C30,'Objetivos y Prioridades'!C38:D43,2)," ")</f>
        <v xml:space="preserve"> </v>
      </c>
      <c r="E30" s="222"/>
      <c r="F30" s="222"/>
      <c r="G30" s="222"/>
      <c r="H30" s="223"/>
    </row>
    <row r="31" spans="1:8" ht="62.25" customHeight="1" thickBot="1" x14ac:dyDescent="0.3">
      <c r="A31" s="173" t="s">
        <v>6</v>
      </c>
      <c r="B31" s="207"/>
      <c r="C31" s="51"/>
      <c r="D31" s="221" t="str">
        <f>IFERROR(VLOOKUP(C31,'Objetivos y Prioridades'!E1:F21,2)," ")</f>
        <v xml:space="preserve"> </v>
      </c>
      <c r="E31" s="222"/>
      <c r="F31" s="222"/>
      <c r="G31" s="222"/>
      <c r="H31" s="223"/>
    </row>
    <row r="32" spans="1:8" ht="78" customHeight="1" thickBot="1" x14ac:dyDescent="0.3">
      <c r="A32" s="173" t="s">
        <v>144</v>
      </c>
      <c r="B32" s="207"/>
      <c r="C32" s="51"/>
      <c r="D32" s="221" t="str">
        <f>IFERROR(VLOOKUP(C32,'Objetivos y Prioridades'!G56:H74,2)," ")</f>
        <v xml:space="preserve"> </v>
      </c>
      <c r="E32" s="205"/>
      <c r="F32" s="205"/>
      <c r="G32" s="205"/>
      <c r="H32" s="206"/>
    </row>
    <row r="33" spans="1:8" ht="63.75" customHeight="1" thickBot="1" x14ac:dyDescent="0.3">
      <c r="A33" s="224" t="s">
        <v>7</v>
      </c>
      <c r="B33" s="225"/>
      <c r="C33" s="51"/>
      <c r="D33" s="221" t="str">
        <f>IFERROR(VLOOKUP(C33,'Objetivos y Prioridades'!E79:F93,2)," ")</f>
        <v xml:space="preserve"> </v>
      </c>
      <c r="E33" s="222"/>
      <c r="F33" s="222"/>
      <c r="G33" s="222"/>
      <c r="H33" s="223"/>
    </row>
    <row r="34" spans="1:8" s="48" customFormat="1" ht="15" customHeight="1" x14ac:dyDescent="0.25">
      <c r="A34" s="3"/>
      <c r="B34" s="3"/>
      <c r="C34" s="3"/>
      <c r="D34" s="176"/>
      <c r="E34" s="176"/>
      <c r="F34" s="176"/>
      <c r="G34" s="176"/>
      <c r="H34" s="77"/>
    </row>
    <row r="35" spans="1:8" s="48" customFormat="1" ht="15" customHeight="1" thickBot="1" x14ac:dyDescent="0.3">
      <c r="A35" s="10"/>
      <c r="B35" s="10"/>
      <c r="C35" s="10"/>
      <c r="D35" s="10"/>
      <c r="E35" s="10"/>
      <c r="F35" s="10"/>
      <c r="G35" s="10"/>
      <c r="H35" s="10"/>
    </row>
    <row r="36" spans="1:8" ht="16.149999999999999" customHeight="1" thickBot="1" x14ac:dyDescent="0.3">
      <c r="A36" s="181" t="s">
        <v>355</v>
      </c>
      <c r="B36" s="182"/>
      <c r="C36" s="182"/>
      <c r="D36" s="182"/>
      <c r="E36" s="182"/>
      <c r="F36" s="182"/>
      <c r="G36" s="182"/>
      <c r="H36" s="183"/>
    </row>
    <row r="37" spans="1:8" ht="54" customHeight="1" thickBot="1" x14ac:dyDescent="0.3">
      <c r="A37" s="52" t="s">
        <v>3</v>
      </c>
      <c r="B37" s="185"/>
      <c r="C37" s="186"/>
      <c r="D37" s="186"/>
      <c r="E37" s="186"/>
      <c r="F37" s="186"/>
      <c r="G37" s="186"/>
      <c r="H37" s="187"/>
    </row>
    <row r="38" spans="1:8" ht="150" customHeight="1" thickBot="1" x14ac:dyDescent="0.3">
      <c r="A38" s="69" t="s">
        <v>8</v>
      </c>
      <c r="B38" s="185"/>
      <c r="C38" s="186"/>
      <c r="D38" s="186"/>
      <c r="E38" s="186"/>
      <c r="F38" s="186"/>
      <c r="G38" s="186"/>
      <c r="H38" s="187"/>
    </row>
    <row r="39" spans="1:8" ht="133.5" customHeight="1" thickBot="1" x14ac:dyDescent="0.3">
      <c r="A39" s="52" t="s">
        <v>93</v>
      </c>
      <c r="B39" s="204"/>
      <c r="C39" s="205"/>
      <c r="D39" s="205"/>
      <c r="E39" s="205"/>
      <c r="F39" s="205"/>
      <c r="G39" s="205"/>
      <c r="H39" s="206"/>
    </row>
    <row r="40" spans="1:8" s="60" customFormat="1" ht="46.5" customHeight="1" thickBot="1" x14ac:dyDescent="0.3">
      <c r="A40" s="70" t="s">
        <v>187</v>
      </c>
      <c r="B40" s="204"/>
      <c r="C40" s="205"/>
      <c r="D40" s="205"/>
      <c r="E40" s="205"/>
      <c r="F40" s="205"/>
      <c r="G40" s="205"/>
      <c r="H40" s="206"/>
    </row>
    <row r="41" spans="1:8" ht="30" x14ac:dyDescent="0.25">
      <c r="A41" s="71" t="s">
        <v>9</v>
      </c>
      <c r="B41" s="233" t="s">
        <v>180</v>
      </c>
      <c r="C41" s="208"/>
      <c r="D41" s="209"/>
      <c r="E41" s="209"/>
      <c r="F41" s="209"/>
      <c r="G41" s="209"/>
      <c r="H41" s="210"/>
    </row>
    <row r="42" spans="1:8" s="60" customFormat="1" x14ac:dyDescent="0.25">
      <c r="A42" s="72"/>
      <c r="B42" s="234"/>
      <c r="C42" s="203"/>
      <c r="D42" s="203"/>
      <c r="E42" s="203"/>
      <c r="F42" s="203"/>
      <c r="G42" s="203"/>
      <c r="H42" s="211"/>
    </row>
    <row r="43" spans="1:8" s="60" customFormat="1" x14ac:dyDescent="0.25">
      <c r="A43" s="72"/>
      <c r="B43" s="235" t="s">
        <v>181</v>
      </c>
      <c r="C43" s="215"/>
      <c r="D43" s="203"/>
      <c r="E43" s="203"/>
      <c r="F43" s="203"/>
      <c r="G43" s="203"/>
      <c r="H43" s="211"/>
    </row>
    <row r="44" spans="1:8" s="60" customFormat="1" x14ac:dyDescent="0.25">
      <c r="A44" s="72"/>
      <c r="B44" s="234"/>
      <c r="C44" s="203"/>
      <c r="D44" s="203"/>
      <c r="E44" s="203"/>
      <c r="F44" s="203"/>
      <c r="G44" s="203"/>
      <c r="H44" s="211"/>
    </row>
    <row r="45" spans="1:8" s="60" customFormat="1" x14ac:dyDescent="0.25">
      <c r="A45" s="72"/>
      <c r="B45" s="235" t="s">
        <v>182</v>
      </c>
      <c r="C45" s="203"/>
      <c r="D45" s="203"/>
      <c r="E45" s="203"/>
      <c r="F45" s="203"/>
      <c r="G45" s="203"/>
      <c r="H45" s="211"/>
    </row>
    <row r="46" spans="1:8" s="60" customFormat="1" ht="15.75" thickBot="1" x14ac:dyDescent="0.3">
      <c r="A46" s="73"/>
      <c r="B46" s="236"/>
      <c r="C46" s="216"/>
      <c r="D46" s="216"/>
      <c r="E46" s="216"/>
      <c r="F46" s="216"/>
      <c r="G46" s="216"/>
      <c r="H46" s="217"/>
    </row>
    <row r="47" spans="1:8" s="60" customFormat="1" ht="29.25" customHeight="1" x14ac:dyDescent="0.25">
      <c r="A47" s="212" t="s">
        <v>186</v>
      </c>
      <c r="B47" s="89" t="s">
        <v>183</v>
      </c>
      <c r="C47" s="251"/>
      <c r="D47" s="252"/>
      <c r="E47" s="252"/>
      <c r="F47" s="252"/>
      <c r="G47" s="252"/>
      <c r="H47" s="253"/>
    </row>
    <row r="48" spans="1:8" s="60" customFormat="1" ht="29.25" customHeight="1" x14ac:dyDescent="0.25">
      <c r="A48" s="213"/>
      <c r="B48" s="90" t="s">
        <v>184</v>
      </c>
      <c r="C48" s="254"/>
      <c r="D48" s="255"/>
      <c r="E48" s="255"/>
      <c r="F48" s="255"/>
      <c r="G48" s="255"/>
      <c r="H48" s="256"/>
    </row>
    <row r="49" spans="1:8" ht="30.75" customHeight="1" thickBot="1" x14ac:dyDescent="0.3">
      <c r="A49" s="214"/>
      <c r="B49" s="91" t="s">
        <v>185</v>
      </c>
      <c r="C49" s="257"/>
      <c r="D49" s="258"/>
      <c r="E49" s="258"/>
      <c r="F49" s="258"/>
      <c r="G49" s="258"/>
      <c r="H49" s="259"/>
    </row>
    <row r="50" spans="1:8" s="60" customFormat="1" ht="15.75" thickBot="1" x14ac:dyDescent="0.3">
      <c r="A50" s="122"/>
      <c r="B50" s="262" t="s">
        <v>334</v>
      </c>
      <c r="C50" s="246"/>
      <c r="D50" s="246"/>
      <c r="E50" s="260" t="s">
        <v>284</v>
      </c>
      <c r="F50" s="247"/>
      <c r="G50" s="261" t="s">
        <v>283</v>
      </c>
      <c r="H50" s="247"/>
    </row>
    <row r="51" spans="1:8" s="60" customFormat="1" ht="15.75" thickBot="1" x14ac:dyDescent="0.3">
      <c r="A51" s="123"/>
      <c r="B51" s="226">
        <f>G51-E51</f>
        <v>0</v>
      </c>
      <c r="C51" s="205"/>
      <c r="D51" s="205"/>
      <c r="E51" s="227">
        <f>G137+G387+G651</f>
        <v>0</v>
      </c>
      <c r="F51" s="228"/>
      <c r="G51" s="229">
        <f>B137+B387+B651</f>
        <v>0</v>
      </c>
      <c r="H51" s="206"/>
    </row>
    <row r="52" spans="1:8" s="60" customFormat="1" x14ac:dyDescent="0.25"/>
    <row r="53" spans="1:8" s="60" customFormat="1" x14ac:dyDescent="0.25"/>
    <row r="54" spans="1:8" s="60" customFormat="1" x14ac:dyDescent="0.25">
      <c r="C54" s="60" t="s">
        <v>364</v>
      </c>
      <c r="D54" s="290">
        <f ca="1">TODAY()</f>
        <v>42943</v>
      </c>
      <c r="E54" s="290"/>
      <c r="F54" s="290"/>
      <c r="G54" s="290"/>
    </row>
    <row r="55" spans="1:8" s="60" customFormat="1" x14ac:dyDescent="0.25"/>
    <row r="56" spans="1:8" s="60" customFormat="1" x14ac:dyDescent="0.25"/>
    <row r="57" spans="1:8" s="60" customFormat="1" x14ac:dyDescent="0.25"/>
    <row r="58" spans="1:8" s="60" customFormat="1" x14ac:dyDescent="0.25">
      <c r="A58" s="291" t="s">
        <v>365</v>
      </c>
      <c r="B58" s="291"/>
    </row>
    <row r="59" spans="1:8" s="60" customFormat="1" x14ac:dyDescent="0.25"/>
    <row r="60" spans="1:8" s="60" customFormat="1" x14ac:dyDescent="0.25">
      <c r="A60" s="137" t="s">
        <v>363</v>
      </c>
      <c r="B60" s="137"/>
      <c r="C60" s="137"/>
      <c r="D60" s="137"/>
      <c r="E60" s="137"/>
      <c r="F60" s="137"/>
      <c r="G60" s="137"/>
      <c r="H60" s="137"/>
    </row>
    <row r="61" spans="1:8" s="60" customFormat="1" x14ac:dyDescent="0.25">
      <c r="A61" s="137">
        <f>C19</f>
        <v>0</v>
      </c>
      <c r="B61" s="137"/>
      <c r="C61" s="137"/>
      <c r="D61" s="137"/>
      <c r="E61" s="137"/>
      <c r="F61" s="137"/>
      <c r="G61" s="137"/>
      <c r="H61" s="137"/>
    </row>
    <row r="62" spans="1:8" s="60" customFormat="1" ht="15.75" thickBot="1" x14ac:dyDescent="0.3"/>
    <row r="63" spans="1:8" s="60" customFormat="1" ht="16.5" thickBot="1" x14ac:dyDescent="0.3">
      <c r="A63" s="181" t="s">
        <v>356</v>
      </c>
      <c r="B63" s="182"/>
      <c r="C63" s="182"/>
      <c r="D63" s="182"/>
      <c r="E63" s="182"/>
      <c r="F63" s="182"/>
      <c r="G63" s="182"/>
      <c r="H63" s="183"/>
    </row>
    <row r="64" spans="1:8" s="60" customFormat="1" x14ac:dyDescent="0.25"/>
    <row r="65" spans="1:8" s="60" customFormat="1" x14ac:dyDescent="0.25">
      <c r="A65" s="125"/>
      <c r="C65" s="126" t="s">
        <v>335</v>
      </c>
    </row>
    <row r="66" spans="1:8" s="60" customFormat="1" x14ac:dyDescent="0.25">
      <c r="B66" s="292" t="s">
        <v>336</v>
      </c>
      <c r="C66" s="293"/>
      <c r="D66" s="293"/>
      <c r="E66" s="284"/>
      <c r="F66" s="124"/>
    </row>
    <row r="67" spans="1:8" s="60" customFormat="1" x14ac:dyDescent="0.25">
      <c r="B67" s="292" t="s">
        <v>337</v>
      </c>
      <c r="C67" s="293"/>
      <c r="D67" s="293"/>
      <c r="E67" s="284"/>
      <c r="F67" s="124"/>
    </row>
    <row r="68" spans="1:8" s="60" customFormat="1" x14ac:dyDescent="0.25">
      <c r="B68" s="292" t="s">
        <v>338</v>
      </c>
      <c r="C68" s="293"/>
      <c r="D68" s="293"/>
      <c r="E68" s="284"/>
      <c r="F68" s="124"/>
    </row>
    <row r="69" spans="1:8" s="60" customFormat="1" x14ac:dyDescent="0.25">
      <c r="B69" s="292" t="s">
        <v>339</v>
      </c>
      <c r="C69" s="293"/>
      <c r="D69" s="293"/>
      <c r="E69" s="284"/>
      <c r="F69" s="124"/>
    </row>
    <row r="70" spans="1:8" s="60" customFormat="1" x14ac:dyDescent="0.25"/>
    <row r="71" spans="1:8" s="60" customFormat="1" x14ac:dyDescent="0.25">
      <c r="A71" s="294" t="s">
        <v>340</v>
      </c>
      <c r="B71" s="138"/>
      <c r="C71" s="124"/>
    </row>
    <row r="72" spans="1:8" ht="15.75" thickBot="1" x14ac:dyDescent="0.3"/>
    <row r="73" spans="1:8" s="60" customFormat="1" ht="16.5" thickBot="1" x14ac:dyDescent="0.3">
      <c r="A73" s="181" t="s">
        <v>357</v>
      </c>
      <c r="B73" s="182"/>
      <c r="C73" s="182"/>
      <c r="D73" s="182"/>
      <c r="E73" s="182"/>
      <c r="F73" s="182"/>
      <c r="G73" s="182"/>
      <c r="H73" s="183"/>
    </row>
    <row r="74" spans="1:8" s="60" customFormat="1" x14ac:dyDescent="0.25"/>
    <row r="75" spans="1:8" s="60" customFormat="1" ht="30.75" customHeight="1" x14ac:dyDescent="0.25">
      <c r="A75" s="295" t="s">
        <v>347</v>
      </c>
      <c r="B75" s="295"/>
      <c r="C75" s="295"/>
      <c r="D75" s="295"/>
      <c r="E75" s="295"/>
      <c r="F75" s="295"/>
      <c r="G75" s="124"/>
    </row>
    <row r="76" spans="1:8" s="60" customFormat="1" ht="29.25" customHeight="1" x14ac:dyDescent="0.25">
      <c r="A76" s="295" t="s">
        <v>348</v>
      </c>
      <c r="B76" s="295"/>
      <c r="C76" s="295"/>
      <c r="D76" s="295"/>
      <c r="E76" s="295"/>
      <c r="F76" s="295"/>
      <c r="G76" s="124"/>
    </row>
    <row r="77" spans="1:8" s="60" customFormat="1" ht="60.75" customHeight="1" x14ac:dyDescent="0.25">
      <c r="A77" s="295" t="s">
        <v>349</v>
      </c>
      <c r="B77" s="295"/>
      <c r="C77" s="295"/>
      <c r="D77" s="295"/>
      <c r="E77" s="295"/>
      <c r="F77" s="295"/>
      <c r="G77" s="124"/>
    </row>
    <row r="78" spans="1:8" s="60" customFormat="1" x14ac:dyDescent="0.25">
      <c r="A78" s="295" t="s">
        <v>350</v>
      </c>
      <c r="B78" s="295"/>
      <c r="C78" s="295"/>
      <c r="D78" s="295"/>
      <c r="E78" s="295"/>
      <c r="F78" s="295"/>
      <c r="G78" s="124"/>
    </row>
    <row r="79" spans="1:8" s="60" customFormat="1" ht="30" customHeight="1" x14ac:dyDescent="0.25">
      <c r="A79" s="295" t="s">
        <v>351</v>
      </c>
      <c r="B79" s="295"/>
      <c r="C79" s="295"/>
      <c r="D79" s="295"/>
      <c r="E79" s="295"/>
      <c r="F79" s="295"/>
      <c r="G79" s="124"/>
    </row>
    <row r="80" spans="1:8" s="60" customFormat="1" x14ac:dyDescent="0.25">
      <c r="A80" s="295" t="s">
        <v>353</v>
      </c>
      <c r="B80" s="295"/>
      <c r="C80" s="295"/>
      <c r="D80" s="295"/>
      <c r="E80" s="295"/>
      <c r="F80" s="295"/>
      <c r="G80" s="124"/>
    </row>
    <row r="81" spans="1:8" s="127" customFormat="1" x14ac:dyDescent="0.25">
      <c r="A81" s="128"/>
      <c r="B81" s="128"/>
      <c r="C81" s="128"/>
      <c r="D81" s="128"/>
      <c r="E81" s="128"/>
      <c r="F81" s="128"/>
      <c r="G81" s="129"/>
    </row>
    <row r="82" spans="1:8" s="60" customFormat="1" x14ac:dyDescent="0.25">
      <c r="A82" s="266" t="s">
        <v>352</v>
      </c>
      <c r="B82" s="267"/>
      <c r="C82" s="267"/>
      <c r="D82" s="267"/>
      <c r="E82" s="267"/>
      <c r="F82" s="267"/>
      <c r="G82" s="145"/>
    </row>
    <row r="83" spans="1:8" s="60" customFormat="1" x14ac:dyDescent="0.25">
      <c r="A83" s="263"/>
      <c r="B83" s="264"/>
      <c r="C83" s="264"/>
      <c r="D83" s="264"/>
      <c r="E83" s="264"/>
      <c r="F83" s="264"/>
      <c r="G83" s="265"/>
    </row>
    <row r="84" spans="1:8" s="60" customFormat="1" x14ac:dyDescent="0.25">
      <c r="A84" s="132"/>
      <c r="B84" s="133"/>
      <c r="C84" s="133"/>
      <c r="D84" s="133"/>
      <c r="E84" s="133"/>
      <c r="F84" s="133"/>
      <c r="G84" s="134"/>
    </row>
    <row r="85" spans="1:8" s="60" customFormat="1" x14ac:dyDescent="0.25">
      <c r="A85" s="132"/>
      <c r="B85" s="133"/>
      <c r="C85" s="133"/>
      <c r="D85" s="133"/>
      <c r="E85" s="133"/>
      <c r="F85" s="133"/>
      <c r="G85" s="134"/>
    </row>
    <row r="86" spans="1:8" s="60" customFormat="1" x14ac:dyDescent="0.25">
      <c r="A86" s="263"/>
      <c r="B86" s="264"/>
      <c r="C86" s="264"/>
      <c r="D86" s="264"/>
      <c r="E86" s="264"/>
      <c r="F86" s="264"/>
      <c r="G86" s="265"/>
    </row>
    <row r="87" spans="1:8" s="60" customFormat="1" x14ac:dyDescent="0.25">
      <c r="A87" s="263"/>
      <c r="B87" s="264"/>
      <c r="C87" s="264"/>
      <c r="D87" s="264"/>
      <c r="E87" s="264"/>
      <c r="F87" s="264"/>
      <c r="G87" s="265"/>
    </row>
    <row r="88" spans="1:8" s="60" customFormat="1" ht="15.75" thickBot="1" x14ac:dyDescent="0.3"/>
    <row r="89" spans="1:8" s="60" customFormat="1" ht="16.149999999999999" customHeight="1" thickBot="1" x14ac:dyDescent="0.3">
      <c r="A89" s="181" t="s">
        <v>358</v>
      </c>
      <c r="B89" s="182"/>
      <c r="C89" s="182"/>
      <c r="D89" s="182"/>
      <c r="E89" s="182"/>
      <c r="F89" s="182"/>
      <c r="G89" s="182"/>
      <c r="H89" s="183"/>
    </row>
    <row r="90" spans="1:8" s="60" customFormat="1" ht="23.25" customHeight="1" thickBot="1" x14ac:dyDescent="0.3">
      <c r="A90" s="52" t="s">
        <v>218</v>
      </c>
      <c r="B90" s="237" t="str">
        <f>'Indicadores Productividad'!D20</f>
        <v xml:space="preserve"> </v>
      </c>
      <c r="C90" s="238"/>
      <c r="D90" s="238"/>
      <c r="E90" s="239"/>
      <c r="F90" s="240" t="str">
        <f>'Indicadores Productividad'!D21</f>
        <v xml:space="preserve"> </v>
      </c>
      <c r="G90" s="238"/>
      <c r="H90" s="239"/>
    </row>
    <row r="91" spans="1:8" s="60" customFormat="1" ht="107.25" customHeight="1" thickBot="1" x14ac:dyDescent="0.3">
      <c r="A91" s="52" t="s">
        <v>219</v>
      </c>
      <c r="B91" s="173" t="str">
        <f>IFERROR(VLOOKUP(B90,'Indicadores Productividad'!A38:B46,2)," ")</f>
        <v xml:space="preserve"> </v>
      </c>
      <c r="C91" s="184"/>
      <c r="D91" s="184"/>
      <c r="E91" s="175"/>
      <c r="F91" s="174" t="str">
        <f>IFERROR(VLOOKUP(F90,'Indicadores Productividad'!A38:B46,2)," ")</f>
        <v xml:space="preserve"> </v>
      </c>
      <c r="G91" s="184"/>
      <c r="H91" s="175"/>
    </row>
    <row r="92" spans="1:8" s="60" customFormat="1" ht="26.25" customHeight="1" thickBot="1" x14ac:dyDescent="0.3">
      <c r="A92" s="69" t="s">
        <v>220</v>
      </c>
      <c r="B92" s="241" t="str">
        <f>IFERROR(VLOOKUP(B90,'Indicadores Productividad'!A38:D46,4)," ")</f>
        <v xml:space="preserve"> </v>
      </c>
      <c r="C92" s="242"/>
      <c r="D92" s="242"/>
      <c r="E92" s="243"/>
      <c r="F92" s="244" t="str">
        <f>IFERROR(VLOOKUP(F90,'Indicadores Productividad'!A38:D46,4)," ")</f>
        <v xml:space="preserve"> </v>
      </c>
      <c r="G92" s="242"/>
      <c r="H92" s="243"/>
    </row>
    <row r="93" spans="1:8" s="60" customFormat="1" ht="33.75" customHeight="1" thickBot="1" x14ac:dyDescent="0.3">
      <c r="A93" s="50" t="s">
        <v>328</v>
      </c>
      <c r="B93" s="245"/>
      <c r="C93" s="246"/>
      <c r="D93" s="246"/>
      <c r="E93" s="247"/>
      <c r="F93" s="248"/>
      <c r="G93" s="246"/>
      <c r="H93" s="247"/>
    </row>
    <row r="94" spans="1:8" s="60" customFormat="1" ht="44.25" customHeight="1" thickBot="1" x14ac:dyDescent="0.3">
      <c r="A94" s="75" t="s">
        <v>327</v>
      </c>
      <c r="B94" s="249" t="str">
        <f>IFERROR(VLOOKUP(B90,'Indicadores Productividad'!A38:D46,3)," ")</f>
        <v xml:space="preserve"> </v>
      </c>
      <c r="C94" s="230"/>
      <c r="D94" s="230"/>
      <c r="E94" s="250"/>
      <c r="F94" s="230" t="str">
        <f>IFERROR(VLOOKUP(F90,'Indicadores Productividad'!A39:D47,3)," ")</f>
        <v xml:space="preserve"> </v>
      </c>
      <c r="G94" s="231"/>
      <c r="H94" s="232"/>
    </row>
    <row r="96" spans="1:8" s="60" customFormat="1" x14ac:dyDescent="0.25"/>
    <row r="97" spans="1:8" s="60" customFormat="1" x14ac:dyDescent="0.25"/>
    <row r="98" spans="1:8" s="60" customFormat="1" ht="15.75" thickBot="1" x14ac:dyDescent="0.3"/>
    <row r="99" spans="1:8" ht="16.5" thickBot="1" x14ac:dyDescent="0.3">
      <c r="A99" s="181" t="s">
        <v>359</v>
      </c>
      <c r="B99" s="182"/>
      <c r="C99" s="182"/>
      <c r="D99" s="182"/>
      <c r="E99" s="182"/>
      <c r="F99" s="182"/>
      <c r="G99" s="182"/>
      <c r="H99" s="183"/>
    </row>
    <row r="100" spans="1:8" ht="15.75" thickBot="1" x14ac:dyDescent="0.3">
      <c r="A100" s="52" t="s">
        <v>218</v>
      </c>
      <c r="B100" s="237" t="str">
        <f>'Indicadores de resultado'!C12</f>
        <v xml:space="preserve"> </v>
      </c>
      <c r="C100" s="238"/>
      <c r="D100" s="238"/>
      <c r="E100" s="239"/>
      <c r="F100" s="240" t="str">
        <f>'Indicadores de resultado'!C13</f>
        <v xml:space="preserve"> </v>
      </c>
      <c r="G100" s="238"/>
      <c r="H100" s="239"/>
    </row>
    <row r="101" spans="1:8" ht="104.25" customHeight="1" thickBot="1" x14ac:dyDescent="0.3">
      <c r="A101" s="52" t="s">
        <v>219</v>
      </c>
      <c r="B101" s="173" t="str">
        <f>IFERROR(VLOOKUP(B100,'Indicadores de resultado'!A16:E23,2)," ")</f>
        <v xml:space="preserve"> </v>
      </c>
      <c r="C101" s="184"/>
      <c r="D101" s="184"/>
      <c r="E101" s="175"/>
      <c r="F101" s="174" t="str">
        <f>IFERROR(VLOOKUP(F100,'Indicadores de resultado'!A16:E23,2)," ")</f>
        <v xml:space="preserve"> </v>
      </c>
      <c r="G101" s="184"/>
      <c r="H101" s="175"/>
    </row>
    <row r="102" spans="1:8" ht="15.75" thickBot="1" x14ac:dyDescent="0.3">
      <c r="A102" s="69" t="s">
        <v>220</v>
      </c>
      <c r="B102" s="241" t="str">
        <f>IFERROR(VLOOKUP(B100,'Indicadores de resultado'!A16:E23,3)," ")</f>
        <v xml:space="preserve"> </v>
      </c>
      <c r="C102" s="242"/>
      <c r="D102" s="242"/>
      <c r="E102" s="243"/>
      <c r="F102" s="244" t="str">
        <f>IFERROR(VLOOKUP(F100,'Indicadores de resultado'!A16:E23,3)," ")</f>
        <v xml:space="preserve"> </v>
      </c>
      <c r="G102" s="242"/>
      <c r="H102" s="243"/>
    </row>
    <row r="103" spans="1:8" ht="45.75" thickBot="1" x14ac:dyDescent="0.3">
      <c r="A103" s="50" t="s">
        <v>227</v>
      </c>
      <c r="B103" s="245"/>
      <c r="C103" s="246"/>
      <c r="D103" s="246"/>
      <c r="E103" s="247"/>
      <c r="F103" s="248"/>
      <c r="G103" s="246"/>
      <c r="H103" s="247"/>
    </row>
    <row r="104" spans="1:8" s="60" customFormat="1" ht="15.75" thickBot="1" x14ac:dyDescent="0.3">
      <c r="A104" s="75" t="s">
        <v>230</v>
      </c>
      <c r="B104" s="249" t="str">
        <f>IFERROR(VLOOKUP(B100,'Indicadores de resultado'!A16:E23,4)," ")</f>
        <v xml:space="preserve"> </v>
      </c>
      <c r="C104" s="230"/>
      <c r="D104" s="230"/>
      <c r="E104" s="250"/>
      <c r="F104" s="230" t="str">
        <f>IFERROR(VLOOKUP(F100,'Indicadores de resultado'!A16:E23,4)," ")</f>
        <v xml:space="preserve"> </v>
      </c>
      <c r="G104" s="231"/>
      <c r="H104" s="232"/>
    </row>
    <row r="105" spans="1:8" ht="25.5" customHeight="1" thickBot="1" x14ac:dyDescent="0.3">
      <c r="A105" s="75" t="s">
        <v>326</v>
      </c>
      <c r="B105" s="249" t="str">
        <f>IFERROR(VLOOKUP(B100,'Indicadores de resultado'!A16:E23,5)," ")</f>
        <v xml:space="preserve"> </v>
      </c>
      <c r="C105" s="230"/>
      <c r="D105" s="230"/>
      <c r="E105" s="250"/>
      <c r="F105" s="230" t="str">
        <f>IFERROR(VLOOKUP(F100,'Indicadores de resultado'!A16:E23,5)," ")</f>
        <v xml:space="preserve"> </v>
      </c>
      <c r="G105" s="231"/>
      <c r="H105" s="232"/>
    </row>
    <row r="107" spans="1:8" s="60" customFormat="1" ht="15.75" thickBot="1" x14ac:dyDescent="0.3"/>
    <row r="108" spans="1:8" ht="16.5" thickBot="1" x14ac:dyDescent="0.3">
      <c r="A108" s="181" t="s">
        <v>360</v>
      </c>
      <c r="B108" s="182"/>
      <c r="C108" s="182"/>
      <c r="D108" s="182"/>
      <c r="E108" s="182"/>
      <c r="F108" s="182"/>
      <c r="G108" s="182"/>
      <c r="H108" s="183"/>
    </row>
    <row r="109" spans="1:8" ht="15.75" thickBot="1" x14ac:dyDescent="0.3">
      <c r="A109" s="173" t="s">
        <v>265</v>
      </c>
      <c r="B109" s="268"/>
      <c r="C109" s="205"/>
      <c r="D109" s="205"/>
      <c r="E109" s="205"/>
      <c r="F109" s="205"/>
      <c r="G109" s="205"/>
      <c r="H109" s="206"/>
    </row>
    <row r="110" spans="1:8" s="60" customFormat="1" ht="54.95" customHeight="1" thickBot="1" x14ac:dyDescent="0.3">
      <c r="A110" s="185"/>
      <c r="B110" s="205"/>
      <c r="C110" s="205"/>
      <c r="D110" s="205"/>
      <c r="E110" s="205"/>
      <c r="F110" s="205"/>
      <c r="G110" s="205"/>
      <c r="H110" s="206"/>
    </row>
    <row r="111" spans="1:8" ht="15.75" thickBot="1" x14ac:dyDescent="0.3">
      <c r="A111" s="173" t="s">
        <v>266</v>
      </c>
      <c r="B111" s="268"/>
      <c r="C111" s="205"/>
      <c r="D111" s="205"/>
      <c r="E111" s="205"/>
      <c r="F111" s="205"/>
      <c r="G111" s="205"/>
      <c r="H111" s="206"/>
    </row>
    <row r="112" spans="1:8" ht="54.95" customHeight="1" thickBot="1" x14ac:dyDescent="0.3">
      <c r="A112" s="185"/>
      <c r="B112" s="205"/>
      <c r="C112" s="205"/>
      <c r="D112" s="205"/>
      <c r="E112" s="205"/>
      <c r="F112" s="205"/>
      <c r="G112" s="205"/>
      <c r="H112" s="206"/>
    </row>
    <row r="113" spans="1:8" s="60" customFormat="1" ht="15.75" thickBot="1" x14ac:dyDescent="0.3">
      <c r="A113" s="173" t="s">
        <v>267</v>
      </c>
      <c r="B113" s="268"/>
      <c r="C113" s="205"/>
      <c r="D113" s="205"/>
      <c r="E113" s="205"/>
      <c r="F113" s="205"/>
      <c r="G113" s="205"/>
      <c r="H113" s="206"/>
    </row>
    <row r="114" spans="1:8" s="60" customFormat="1" ht="54.95" customHeight="1" thickBot="1" x14ac:dyDescent="0.3">
      <c r="A114" s="185"/>
      <c r="B114" s="205"/>
      <c r="C114" s="205"/>
      <c r="D114" s="205"/>
      <c r="E114" s="205"/>
      <c r="F114" s="205"/>
      <c r="G114" s="205"/>
      <c r="H114" s="206"/>
    </row>
    <row r="115" spans="1:8" s="60" customFormat="1" ht="18" customHeight="1" thickBot="1" x14ac:dyDescent="0.3">
      <c r="A115" s="173" t="s">
        <v>268</v>
      </c>
      <c r="B115" s="268"/>
      <c r="C115" s="205"/>
      <c r="D115" s="205"/>
      <c r="E115" s="205"/>
      <c r="F115" s="205"/>
      <c r="G115" s="205"/>
      <c r="H115" s="206"/>
    </row>
    <row r="116" spans="1:8" s="60" customFormat="1" ht="54.95" customHeight="1" thickBot="1" x14ac:dyDescent="0.3">
      <c r="A116" s="185"/>
      <c r="B116" s="205"/>
      <c r="C116" s="205"/>
      <c r="D116" s="205"/>
      <c r="E116" s="205"/>
      <c r="F116" s="205"/>
      <c r="G116" s="205"/>
      <c r="H116" s="206"/>
    </row>
    <row r="117" spans="1:8" s="60" customFormat="1" ht="15.75" thickBot="1" x14ac:dyDescent="0.3">
      <c r="A117" s="173" t="s">
        <v>269</v>
      </c>
      <c r="B117" s="268"/>
      <c r="C117" s="205"/>
      <c r="D117" s="205"/>
      <c r="E117" s="205"/>
      <c r="F117" s="205"/>
      <c r="G117" s="205"/>
      <c r="H117" s="206"/>
    </row>
    <row r="118" spans="1:8" s="60" customFormat="1" ht="54.95" customHeight="1" thickBot="1" x14ac:dyDescent="0.3">
      <c r="A118" s="185"/>
      <c r="B118" s="205"/>
      <c r="C118" s="205"/>
      <c r="D118" s="205"/>
      <c r="E118" s="205"/>
      <c r="F118" s="205"/>
      <c r="G118" s="205"/>
      <c r="H118" s="206"/>
    </row>
    <row r="119" spans="1:8" s="60" customFormat="1" ht="15.75" thickBot="1" x14ac:dyDescent="0.3">
      <c r="A119" s="173" t="s">
        <v>270</v>
      </c>
      <c r="B119" s="268"/>
      <c r="C119" s="205"/>
      <c r="D119" s="205"/>
      <c r="E119" s="205"/>
      <c r="F119" s="205"/>
      <c r="G119" s="205"/>
      <c r="H119" s="206"/>
    </row>
    <row r="120" spans="1:8" s="60" customFormat="1" ht="54.95" customHeight="1" thickBot="1" x14ac:dyDescent="0.3">
      <c r="A120" s="185"/>
      <c r="B120" s="205"/>
      <c r="C120" s="205"/>
      <c r="D120" s="205"/>
      <c r="E120" s="205"/>
      <c r="F120" s="205"/>
      <c r="G120" s="205"/>
      <c r="H120" s="206"/>
    </row>
    <row r="121" spans="1:8" s="60" customFormat="1" ht="15.75" thickBot="1" x14ac:dyDescent="0.3">
      <c r="A121" s="173" t="s">
        <v>271</v>
      </c>
      <c r="B121" s="268"/>
      <c r="C121" s="205"/>
      <c r="D121" s="205"/>
      <c r="E121" s="205"/>
      <c r="F121" s="205"/>
      <c r="G121" s="205"/>
      <c r="H121" s="206"/>
    </row>
    <row r="122" spans="1:8" s="60" customFormat="1" ht="54.95" customHeight="1" thickBot="1" x14ac:dyDescent="0.3">
      <c r="A122" s="185"/>
      <c r="B122" s="205"/>
      <c r="C122" s="205"/>
      <c r="D122" s="205"/>
      <c r="E122" s="205"/>
      <c r="F122" s="205"/>
      <c r="G122" s="205"/>
      <c r="H122" s="206"/>
    </row>
    <row r="123" spans="1:8" ht="15.75" thickBot="1" x14ac:dyDescent="0.3"/>
    <row r="124" spans="1:8" s="60" customFormat="1" ht="16.5" thickBot="1" x14ac:dyDescent="0.3">
      <c r="A124" s="181" t="s">
        <v>361</v>
      </c>
      <c r="B124" s="182"/>
      <c r="C124" s="182"/>
      <c r="D124" s="182"/>
      <c r="E124" s="269"/>
      <c r="F124" s="182"/>
      <c r="G124" s="182"/>
      <c r="H124" s="183"/>
    </row>
    <row r="125" spans="1:8" s="60" customFormat="1" ht="15.75" thickBot="1" x14ac:dyDescent="0.3">
      <c r="A125" s="95" t="s">
        <v>291</v>
      </c>
      <c r="B125" s="95"/>
      <c r="C125" s="95"/>
      <c r="D125" s="95"/>
      <c r="E125" s="102"/>
      <c r="F125" s="95" t="str">
        <f>IF(E125="SÍ", "Importe:"," ")</f>
        <v xml:space="preserve"> </v>
      </c>
      <c r="G125" s="272"/>
      <c r="H125" s="273"/>
    </row>
    <row r="126" spans="1:8" s="60" customFormat="1" ht="15.75" thickBot="1" x14ac:dyDescent="0.3">
      <c r="A126" s="98" t="str">
        <f>IF(E125="SÍ", "Procedencia:"," ")</f>
        <v xml:space="preserve"> </v>
      </c>
      <c r="B126" s="164"/>
      <c r="C126" s="164"/>
      <c r="D126" s="164"/>
      <c r="E126" s="164"/>
      <c r="F126" s="164"/>
      <c r="G126" s="164"/>
      <c r="H126" s="274"/>
    </row>
    <row r="127" spans="1:8" s="60" customFormat="1" ht="15.75" thickBot="1" x14ac:dyDescent="0.3">
      <c r="A127" s="99" t="str">
        <f>IF(E125="NO","Se compromete a declarar en el futuro otras ayudas para verificar su compatibilidad"," ")</f>
        <v xml:space="preserve"> </v>
      </c>
      <c r="B127" s="100"/>
      <c r="C127" s="100"/>
      <c r="D127" s="100"/>
      <c r="E127" s="100"/>
      <c r="F127" s="100"/>
      <c r="G127" s="100"/>
      <c r="H127" s="101"/>
    </row>
    <row r="128" spans="1:8" s="60" customFormat="1" ht="28.5" customHeight="1" thickBot="1" x14ac:dyDescent="0.3">
      <c r="A128" s="275" t="s">
        <v>345</v>
      </c>
      <c r="B128" s="276"/>
      <c r="C128" s="276"/>
      <c r="D128" s="276"/>
      <c r="E128" s="276"/>
      <c r="F128" s="276"/>
      <c r="G128" s="276"/>
      <c r="H128" s="103"/>
    </row>
    <row r="129" spans="1:9" s="60" customFormat="1" ht="28.5" customHeight="1" thickBot="1" x14ac:dyDescent="0.3">
      <c r="A129" s="275" t="s">
        <v>346</v>
      </c>
      <c r="B129" s="276"/>
      <c r="C129" s="276"/>
      <c r="D129" s="276"/>
      <c r="E129" s="276"/>
      <c r="F129" s="276"/>
      <c r="G129" s="276"/>
      <c r="H129" s="103"/>
    </row>
    <row r="130" spans="1:9" s="60" customFormat="1" x14ac:dyDescent="0.25"/>
    <row r="131" spans="1:9" s="48" customFormat="1" ht="32.25" customHeight="1" x14ac:dyDescent="0.25">
      <c r="A131" s="277" t="s">
        <v>344</v>
      </c>
      <c r="B131" s="278"/>
      <c r="C131" s="278"/>
      <c r="D131" s="278"/>
      <c r="E131" s="278"/>
      <c r="F131" s="278"/>
      <c r="G131" s="278"/>
      <c r="H131" s="278"/>
    </row>
    <row r="132" spans="1:9" s="60" customFormat="1" x14ac:dyDescent="0.25">
      <c r="A132" s="270" t="s">
        <v>300</v>
      </c>
      <c r="B132" s="271"/>
      <c r="C132" s="271"/>
      <c r="D132" s="271"/>
      <c r="E132" s="271"/>
      <c r="F132" s="271"/>
      <c r="G132" s="271"/>
      <c r="H132" s="271"/>
    </row>
    <row r="133" spans="1:9" ht="15.75" thickBot="1" x14ac:dyDescent="0.3"/>
    <row r="134" spans="1:9" s="60" customFormat="1" ht="16.5" thickBot="1" x14ac:dyDescent="0.3">
      <c r="A134" s="181" t="s">
        <v>362</v>
      </c>
      <c r="B134" s="182"/>
      <c r="C134" s="182"/>
      <c r="D134" s="182"/>
      <c r="E134" s="182"/>
      <c r="F134" s="182"/>
      <c r="G134" s="182"/>
      <c r="H134" s="183"/>
    </row>
    <row r="135" spans="1:9" s="60" customFormat="1" ht="15.75" thickBot="1" x14ac:dyDescent="0.3">
      <c r="A135" s="104" t="s">
        <v>272</v>
      </c>
      <c r="B135" s="281">
        <f>C47</f>
        <v>0</v>
      </c>
      <c r="C135" s="282"/>
      <c r="D135" s="282"/>
      <c r="E135" s="282"/>
      <c r="F135" s="282"/>
      <c r="G135" s="282"/>
      <c r="H135" s="283"/>
    </row>
    <row r="136" spans="1:9" ht="15.75" thickBot="1" x14ac:dyDescent="0.3">
      <c r="A136" s="85" t="s">
        <v>273</v>
      </c>
      <c r="B136" s="163"/>
      <c r="C136" s="164"/>
      <c r="D136" s="85" t="s">
        <v>274</v>
      </c>
      <c r="E136" s="86"/>
      <c r="F136" s="85" t="s">
        <v>329</v>
      </c>
      <c r="G136" s="87">
        <f>ROUND((E136-B136)/30,0)</f>
        <v>0</v>
      </c>
      <c r="H136" s="88" t="s">
        <v>275</v>
      </c>
    </row>
    <row r="137" spans="1:9" ht="15.75" customHeight="1" thickBot="1" x14ac:dyDescent="0.3">
      <c r="A137" s="85" t="s">
        <v>276</v>
      </c>
      <c r="B137" s="165">
        <f>C382</f>
        <v>0</v>
      </c>
      <c r="C137" s="166"/>
      <c r="D137" s="167" t="s">
        <v>332</v>
      </c>
      <c r="E137" s="168"/>
      <c r="F137" s="168"/>
      <c r="G137" s="165">
        <f>ROUND(B137*80/100,2)</f>
        <v>0</v>
      </c>
      <c r="H137" s="166"/>
    </row>
    <row r="138" spans="1:9" s="60" customFormat="1" ht="15.75" customHeight="1" x14ac:dyDescent="0.25"/>
    <row r="139" spans="1:9" s="60" customFormat="1" ht="15.75" customHeight="1" x14ac:dyDescent="0.25">
      <c r="A139" s="159" t="s">
        <v>331</v>
      </c>
      <c r="B139" s="159"/>
      <c r="D139" s="117"/>
      <c r="E139" s="117"/>
      <c r="F139" s="157"/>
      <c r="G139" s="158"/>
      <c r="H139" s="117"/>
    </row>
    <row r="140" spans="1:9" s="60" customFormat="1" ht="15.75" customHeight="1" x14ac:dyDescent="0.25">
      <c r="A140" s="141" t="s">
        <v>309</v>
      </c>
      <c r="B140" s="141"/>
      <c r="C140" s="113"/>
      <c r="D140" s="113"/>
      <c r="E140" s="113"/>
      <c r="F140" s="142"/>
      <c r="G140" s="143"/>
      <c r="H140" s="113"/>
    </row>
    <row r="141" spans="1:9" s="60" customFormat="1" ht="15.75" customHeight="1" x14ac:dyDescent="0.25">
      <c r="A141" s="141" t="s">
        <v>310</v>
      </c>
      <c r="B141" s="141"/>
      <c r="C141" s="115"/>
      <c r="D141" s="115"/>
      <c r="E141" s="115"/>
      <c r="F141" s="144"/>
      <c r="G141" s="145"/>
      <c r="H141" s="115"/>
    </row>
    <row r="142" spans="1:9" s="60" customFormat="1" ht="15.75" customHeight="1" x14ac:dyDescent="0.25">
      <c r="A142" s="146" t="s">
        <v>281</v>
      </c>
      <c r="B142" s="146"/>
      <c r="C142" s="114"/>
      <c r="D142" s="114"/>
      <c r="E142" s="114"/>
      <c r="F142" s="147"/>
      <c r="G142" s="148"/>
      <c r="H142" s="114"/>
    </row>
    <row r="143" spans="1:9" s="60" customFormat="1" ht="15.75" customHeight="1" x14ac:dyDescent="0.25">
      <c r="A143" s="138" t="s">
        <v>10</v>
      </c>
      <c r="B143" s="138"/>
      <c r="C143" s="120"/>
      <c r="D143" s="120"/>
      <c r="E143" s="120"/>
      <c r="F143" s="139"/>
      <c r="G143" s="140"/>
      <c r="H143" s="120"/>
      <c r="I143" s="60">
        <f>SUM(C143:H143)</f>
        <v>0</v>
      </c>
    </row>
    <row r="144" spans="1:9" s="60" customFormat="1" ht="15.75" customHeight="1" x14ac:dyDescent="0.25">
      <c r="A144" s="138" t="s">
        <v>277</v>
      </c>
      <c r="B144" s="138"/>
      <c r="C144" s="120"/>
      <c r="D144" s="120"/>
      <c r="E144" s="120"/>
      <c r="F144" s="139"/>
      <c r="G144" s="140"/>
      <c r="H144" s="120"/>
      <c r="I144" s="60">
        <f t="shared" ref="I144:I155" si="0">SUM(C144:H144)</f>
        <v>0</v>
      </c>
    </row>
    <row r="145" spans="1:9" s="60" customFormat="1" ht="15.75" customHeight="1" x14ac:dyDescent="0.25">
      <c r="A145" s="138" t="s">
        <v>278</v>
      </c>
      <c r="B145" s="138"/>
      <c r="C145" s="120"/>
      <c r="D145" s="120"/>
      <c r="E145" s="120"/>
      <c r="F145" s="139"/>
      <c r="G145" s="140"/>
      <c r="H145" s="120"/>
      <c r="I145" s="60">
        <f t="shared" si="0"/>
        <v>0</v>
      </c>
    </row>
    <row r="146" spans="1:9" s="60" customFormat="1" ht="15.75" customHeight="1" x14ac:dyDescent="0.25">
      <c r="A146" s="138" t="s">
        <v>279</v>
      </c>
      <c r="B146" s="138"/>
      <c r="C146" s="120"/>
      <c r="D146" s="120"/>
      <c r="E146" s="120"/>
      <c r="F146" s="139"/>
      <c r="G146" s="140"/>
      <c r="H146" s="120"/>
      <c r="I146" s="60">
        <f t="shared" si="0"/>
        <v>0</v>
      </c>
    </row>
    <row r="147" spans="1:9" s="60" customFormat="1" ht="15.75" customHeight="1" x14ac:dyDescent="0.25">
      <c r="A147" s="138" t="s">
        <v>324</v>
      </c>
      <c r="B147" s="138"/>
      <c r="C147" s="120"/>
      <c r="D147" s="120"/>
      <c r="E147" s="120"/>
      <c r="F147" s="139"/>
      <c r="G147" s="140"/>
      <c r="H147" s="120"/>
      <c r="I147" s="60">
        <f t="shared" si="0"/>
        <v>0</v>
      </c>
    </row>
    <row r="148" spans="1:9" s="60" customFormat="1" ht="15.75" customHeight="1" x14ac:dyDescent="0.25">
      <c r="A148" s="138" t="s">
        <v>325</v>
      </c>
      <c r="B148" s="138"/>
      <c r="C148" s="120"/>
      <c r="D148" s="120"/>
      <c r="E148" s="120"/>
      <c r="F148" s="139"/>
      <c r="G148" s="140"/>
      <c r="H148" s="120"/>
      <c r="I148" s="60">
        <f t="shared" si="0"/>
        <v>0</v>
      </c>
    </row>
    <row r="149" spans="1:9" s="60" customFormat="1" ht="15.75" customHeight="1" x14ac:dyDescent="0.25">
      <c r="A149" s="138" t="s">
        <v>15</v>
      </c>
      <c r="B149" s="138"/>
      <c r="C149" s="120"/>
      <c r="D149" s="120"/>
      <c r="E149" s="120"/>
      <c r="F149" s="139"/>
      <c r="G149" s="140"/>
      <c r="H149" s="120"/>
      <c r="I149" s="60">
        <f t="shared" si="0"/>
        <v>0</v>
      </c>
    </row>
    <row r="150" spans="1:9" s="60" customFormat="1" ht="15.75" customHeight="1" x14ac:dyDescent="0.25">
      <c r="A150" s="138" t="s">
        <v>11</v>
      </c>
      <c r="B150" s="138"/>
      <c r="C150" s="120"/>
      <c r="D150" s="120"/>
      <c r="E150" s="120"/>
      <c r="F150" s="139"/>
      <c r="G150" s="140"/>
      <c r="H150" s="120"/>
      <c r="I150" s="60">
        <f t="shared" si="0"/>
        <v>0</v>
      </c>
    </row>
    <row r="151" spans="1:9" s="60" customFormat="1" ht="15.75" customHeight="1" x14ac:dyDescent="0.25">
      <c r="A151" s="138" t="s">
        <v>12</v>
      </c>
      <c r="B151" s="138"/>
      <c r="C151" s="120"/>
      <c r="D151" s="120"/>
      <c r="E151" s="120"/>
      <c r="F151" s="139"/>
      <c r="G151" s="140"/>
      <c r="H151" s="120"/>
      <c r="I151" s="60">
        <f t="shared" si="0"/>
        <v>0</v>
      </c>
    </row>
    <row r="152" spans="1:9" ht="15.75" customHeight="1" x14ac:dyDescent="0.25">
      <c r="A152" s="138" t="s">
        <v>13</v>
      </c>
      <c r="B152" s="138"/>
      <c r="C152" s="120"/>
      <c r="D152" s="120"/>
      <c r="E152" s="120"/>
      <c r="F152" s="139"/>
      <c r="G152" s="140"/>
      <c r="H152" s="120"/>
      <c r="I152" s="60">
        <f t="shared" si="0"/>
        <v>0</v>
      </c>
    </row>
    <row r="153" spans="1:9" x14ac:dyDescent="0.25">
      <c r="A153" s="138" t="s">
        <v>14</v>
      </c>
      <c r="B153" s="138"/>
      <c r="C153" s="120"/>
      <c r="D153" s="120"/>
      <c r="E153" s="120"/>
      <c r="F153" s="139"/>
      <c r="G153" s="140"/>
      <c r="H153" s="120"/>
      <c r="I153" s="60">
        <f t="shared" si="0"/>
        <v>0</v>
      </c>
    </row>
    <row r="154" spans="1:9" ht="15" customHeight="1" x14ac:dyDescent="0.25">
      <c r="A154" s="138" t="s">
        <v>280</v>
      </c>
      <c r="B154" s="138"/>
      <c r="C154" s="120"/>
      <c r="D154" s="120"/>
      <c r="E154" s="120"/>
      <c r="F154" s="139"/>
      <c r="G154" s="140"/>
      <c r="H154" s="120"/>
      <c r="I154" s="60">
        <f t="shared" si="0"/>
        <v>0</v>
      </c>
    </row>
    <row r="155" spans="1:9" s="60" customFormat="1" ht="15" customHeight="1" x14ac:dyDescent="0.25">
      <c r="A155" s="153" t="s">
        <v>282</v>
      </c>
      <c r="B155" s="154"/>
      <c r="C155" s="108">
        <f>SUM(C143:C154)</f>
        <v>0</v>
      </c>
      <c r="D155" s="108">
        <f t="shared" ref="D155:E155" si="1">SUM(D143:D154)</f>
        <v>0</v>
      </c>
      <c r="E155" s="108">
        <f t="shared" si="1"/>
        <v>0</v>
      </c>
      <c r="F155" s="155">
        <f>SUM(F143:G154)</f>
        <v>0</v>
      </c>
      <c r="G155" s="156"/>
      <c r="H155" s="121">
        <f>SUM(H143:H154)</f>
        <v>0</v>
      </c>
      <c r="I155" s="60">
        <f t="shared" si="0"/>
        <v>0</v>
      </c>
    </row>
    <row r="156" spans="1:9" ht="15" customHeight="1" x14ac:dyDescent="0.25">
      <c r="A156" s="130"/>
      <c r="B156" s="130"/>
      <c r="C156" s="131"/>
      <c r="D156" s="131"/>
      <c r="E156" s="131"/>
      <c r="F156" s="279"/>
      <c r="G156" s="280"/>
      <c r="H156" s="131"/>
    </row>
    <row r="157" spans="1:9" s="60" customFormat="1" ht="15.75" customHeight="1" x14ac:dyDescent="0.25">
      <c r="A157" s="141" t="s">
        <v>309</v>
      </c>
      <c r="B157" s="141"/>
      <c r="C157" s="113"/>
      <c r="D157" s="113"/>
      <c r="E157" s="113"/>
      <c r="F157" s="142"/>
      <c r="G157" s="143"/>
      <c r="H157" s="113"/>
    </row>
    <row r="158" spans="1:9" s="60" customFormat="1" ht="15.75" customHeight="1" x14ac:dyDescent="0.25">
      <c r="A158" s="141" t="s">
        <v>310</v>
      </c>
      <c r="B158" s="141"/>
      <c r="C158" s="115"/>
      <c r="D158" s="115"/>
      <c r="E158" s="115"/>
      <c r="F158" s="144"/>
      <c r="G158" s="145"/>
      <c r="H158" s="115"/>
    </row>
    <row r="159" spans="1:9" s="60" customFormat="1" ht="15.75" customHeight="1" x14ac:dyDescent="0.25">
      <c r="A159" s="146" t="s">
        <v>281</v>
      </c>
      <c r="B159" s="146"/>
      <c r="C159" s="114"/>
      <c r="D159" s="114"/>
      <c r="E159" s="114"/>
      <c r="F159" s="147"/>
      <c r="G159" s="148"/>
      <c r="H159" s="114"/>
    </row>
    <row r="160" spans="1:9" s="60" customFormat="1" ht="15.75" customHeight="1" x14ac:dyDescent="0.25">
      <c r="A160" s="138" t="s">
        <v>10</v>
      </c>
      <c r="B160" s="138"/>
      <c r="C160" s="120"/>
      <c r="D160" s="120"/>
      <c r="E160" s="120"/>
      <c r="F160" s="139"/>
      <c r="G160" s="140"/>
      <c r="H160" s="120"/>
      <c r="I160" s="60">
        <f>SUM(C160:H160)</f>
        <v>0</v>
      </c>
    </row>
    <row r="161" spans="1:9" s="60" customFormat="1" ht="15.75" customHeight="1" x14ac:dyDescent="0.25">
      <c r="A161" s="138" t="s">
        <v>277</v>
      </c>
      <c r="B161" s="138"/>
      <c r="C161" s="120"/>
      <c r="D161" s="120"/>
      <c r="E161" s="120"/>
      <c r="F161" s="139"/>
      <c r="G161" s="140"/>
      <c r="H161" s="120"/>
      <c r="I161" s="60">
        <f t="shared" ref="I161:I172" si="2">SUM(C161:H161)</f>
        <v>0</v>
      </c>
    </row>
    <row r="162" spans="1:9" s="60" customFormat="1" ht="15.75" customHeight="1" x14ac:dyDescent="0.25">
      <c r="A162" s="138" t="s">
        <v>278</v>
      </c>
      <c r="B162" s="138"/>
      <c r="C162" s="120"/>
      <c r="D162" s="120"/>
      <c r="E162" s="120"/>
      <c r="F162" s="139"/>
      <c r="G162" s="140"/>
      <c r="H162" s="120"/>
      <c r="I162" s="60">
        <f t="shared" si="2"/>
        <v>0</v>
      </c>
    </row>
    <row r="163" spans="1:9" s="60" customFormat="1" ht="15.75" customHeight="1" x14ac:dyDescent="0.25">
      <c r="A163" s="138" t="s">
        <v>279</v>
      </c>
      <c r="B163" s="138"/>
      <c r="C163" s="120"/>
      <c r="D163" s="120"/>
      <c r="E163" s="120"/>
      <c r="F163" s="139"/>
      <c r="G163" s="140"/>
      <c r="H163" s="120"/>
      <c r="I163" s="60">
        <f t="shared" si="2"/>
        <v>0</v>
      </c>
    </row>
    <row r="164" spans="1:9" s="60" customFormat="1" ht="15.75" customHeight="1" x14ac:dyDescent="0.25">
      <c r="A164" s="138" t="s">
        <v>324</v>
      </c>
      <c r="B164" s="138"/>
      <c r="C164" s="120"/>
      <c r="D164" s="120"/>
      <c r="E164" s="120"/>
      <c r="F164" s="139"/>
      <c r="G164" s="140"/>
      <c r="H164" s="120"/>
      <c r="I164" s="60">
        <f t="shared" si="2"/>
        <v>0</v>
      </c>
    </row>
    <row r="165" spans="1:9" s="60" customFormat="1" ht="15.75" customHeight="1" x14ac:dyDescent="0.25">
      <c r="A165" s="138" t="s">
        <v>325</v>
      </c>
      <c r="B165" s="138"/>
      <c r="C165" s="120"/>
      <c r="D165" s="120"/>
      <c r="E165" s="120"/>
      <c r="F165" s="139"/>
      <c r="G165" s="140"/>
      <c r="H165" s="120"/>
      <c r="I165" s="60">
        <f t="shared" si="2"/>
        <v>0</v>
      </c>
    </row>
    <row r="166" spans="1:9" s="60" customFormat="1" ht="15.75" customHeight="1" x14ac:dyDescent="0.25">
      <c r="A166" s="138" t="s">
        <v>15</v>
      </c>
      <c r="B166" s="138"/>
      <c r="C166" s="120"/>
      <c r="D166" s="120"/>
      <c r="E166" s="120"/>
      <c r="F166" s="139"/>
      <c r="G166" s="140"/>
      <c r="H166" s="120"/>
      <c r="I166" s="60">
        <f t="shared" si="2"/>
        <v>0</v>
      </c>
    </row>
    <row r="167" spans="1:9" s="60" customFormat="1" ht="15.75" customHeight="1" x14ac:dyDescent="0.25">
      <c r="A167" s="138" t="s">
        <v>11</v>
      </c>
      <c r="B167" s="138"/>
      <c r="C167" s="120"/>
      <c r="D167" s="120"/>
      <c r="E167" s="120"/>
      <c r="F167" s="139"/>
      <c r="G167" s="140"/>
      <c r="H167" s="120"/>
      <c r="I167" s="60">
        <f t="shared" si="2"/>
        <v>0</v>
      </c>
    </row>
    <row r="168" spans="1:9" s="60" customFormat="1" ht="15.75" customHeight="1" x14ac:dyDescent="0.25">
      <c r="A168" s="138" t="s">
        <v>12</v>
      </c>
      <c r="B168" s="138"/>
      <c r="C168" s="120"/>
      <c r="D168" s="120"/>
      <c r="E168" s="120"/>
      <c r="F168" s="139"/>
      <c r="G168" s="140"/>
      <c r="H168" s="120"/>
      <c r="I168" s="60">
        <f t="shared" si="2"/>
        <v>0</v>
      </c>
    </row>
    <row r="169" spans="1:9" s="60" customFormat="1" ht="15.75" customHeight="1" x14ac:dyDescent="0.25">
      <c r="A169" s="138" t="s">
        <v>13</v>
      </c>
      <c r="B169" s="138"/>
      <c r="C169" s="120"/>
      <c r="D169" s="120"/>
      <c r="E169" s="120"/>
      <c r="F169" s="139"/>
      <c r="G169" s="140"/>
      <c r="H169" s="120"/>
      <c r="I169" s="60">
        <f t="shared" si="2"/>
        <v>0</v>
      </c>
    </row>
    <row r="170" spans="1:9" s="60" customFormat="1" x14ac:dyDescent="0.25">
      <c r="A170" s="138" t="s">
        <v>14</v>
      </c>
      <c r="B170" s="138"/>
      <c r="C170" s="120"/>
      <c r="D170" s="120"/>
      <c r="E170" s="120"/>
      <c r="F170" s="139"/>
      <c r="G170" s="140"/>
      <c r="H170" s="120"/>
      <c r="I170" s="60">
        <f t="shared" si="2"/>
        <v>0</v>
      </c>
    </row>
    <row r="171" spans="1:9" s="60" customFormat="1" ht="15" customHeight="1" x14ac:dyDescent="0.25">
      <c r="A171" s="138" t="s">
        <v>280</v>
      </c>
      <c r="B171" s="138"/>
      <c r="C171" s="120"/>
      <c r="D171" s="120"/>
      <c r="E171" s="120"/>
      <c r="F171" s="139"/>
      <c r="G171" s="140"/>
      <c r="H171" s="120"/>
      <c r="I171" s="60">
        <f t="shared" si="2"/>
        <v>0</v>
      </c>
    </row>
    <row r="172" spans="1:9" s="60" customFormat="1" ht="15" customHeight="1" x14ac:dyDescent="0.25">
      <c r="A172" s="153" t="s">
        <v>282</v>
      </c>
      <c r="B172" s="154"/>
      <c r="C172" s="105">
        <f>SUM(C160:C171)</f>
        <v>0</v>
      </c>
      <c r="D172" s="105">
        <f>SUM(D160:D171)</f>
        <v>0</v>
      </c>
      <c r="E172" s="105">
        <f>SUM(E160:E171)</f>
        <v>0</v>
      </c>
      <c r="F172" s="149">
        <f>SUM(F160:G171)</f>
        <v>0</v>
      </c>
      <c r="G172" s="150"/>
      <c r="H172" s="106">
        <f>SUM(H160:H171)</f>
        <v>0</v>
      </c>
      <c r="I172" s="60">
        <f t="shared" si="2"/>
        <v>0</v>
      </c>
    </row>
    <row r="173" spans="1:9" x14ac:dyDescent="0.25">
      <c r="C173" s="117"/>
      <c r="D173" s="117"/>
      <c r="E173" s="117"/>
      <c r="F173" s="151"/>
      <c r="G173" s="152"/>
      <c r="H173" s="117"/>
    </row>
    <row r="174" spans="1:9" s="60" customFormat="1" ht="15.75" customHeight="1" x14ac:dyDescent="0.25">
      <c r="A174" s="159" t="s">
        <v>331</v>
      </c>
      <c r="B174" s="159"/>
      <c r="D174" s="117"/>
      <c r="E174" s="117"/>
      <c r="F174" s="157"/>
      <c r="G174" s="158"/>
      <c r="H174" s="117"/>
    </row>
    <row r="175" spans="1:9" s="60" customFormat="1" ht="15.75" customHeight="1" x14ac:dyDescent="0.25">
      <c r="A175" s="141" t="s">
        <v>309</v>
      </c>
      <c r="B175" s="141"/>
      <c r="C175" s="113"/>
      <c r="D175" s="113"/>
      <c r="E175" s="113"/>
      <c r="F175" s="142"/>
      <c r="G175" s="143"/>
      <c r="H175" s="113"/>
    </row>
    <row r="176" spans="1:9" s="60" customFormat="1" ht="15.75" customHeight="1" x14ac:dyDescent="0.25">
      <c r="A176" s="141" t="s">
        <v>310</v>
      </c>
      <c r="B176" s="141"/>
      <c r="C176" s="115"/>
      <c r="D176" s="115"/>
      <c r="E176" s="115"/>
      <c r="F176" s="144"/>
      <c r="G176" s="145"/>
      <c r="H176" s="115"/>
    </row>
    <row r="177" spans="1:9" s="60" customFormat="1" ht="15.75" customHeight="1" x14ac:dyDescent="0.25">
      <c r="A177" s="146" t="s">
        <v>281</v>
      </c>
      <c r="B177" s="146"/>
      <c r="C177" s="114"/>
      <c r="D177" s="114"/>
      <c r="E177" s="114"/>
      <c r="F177" s="147"/>
      <c r="G177" s="148"/>
      <c r="H177" s="114"/>
    </row>
    <row r="178" spans="1:9" s="60" customFormat="1" ht="15.75" customHeight="1" x14ac:dyDescent="0.25">
      <c r="A178" s="138" t="s">
        <v>10</v>
      </c>
      <c r="B178" s="138"/>
      <c r="C178" s="120"/>
      <c r="D178" s="120"/>
      <c r="E178" s="120"/>
      <c r="F178" s="139"/>
      <c r="G178" s="140"/>
      <c r="H178" s="120"/>
      <c r="I178" s="60">
        <f>SUM(C178:H178)</f>
        <v>0</v>
      </c>
    </row>
    <row r="179" spans="1:9" s="60" customFormat="1" ht="15.75" customHeight="1" x14ac:dyDescent="0.25">
      <c r="A179" s="138" t="s">
        <v>277</v>
      </c>
      <c r="B179" s="138"/>
      <c r="C179" s="120"/>
      <c r="D179" s="120"/>
      <c r="E179" s="120"/>
      <c r="F179" s="139"/>
      <c r="G179" s="140"/>
      <c r="H179" s="120"/>
      <c r="I179" s="60">
        <f t="shared" ref="I179:I190" si="3">SUM(C179:H179)</f>
        <v>0</v>
      </c>
    </row>
    <row r="180" spans="1:9" s="60" customFormat="1" ht="15.75" customHeight="1" x14ac:dyDescent="0.25">
      <c r="A180" s="138" t="s">
        <v>278</v>
      </c>
      <c r="B180" s="138"/>
      <c r="C180" s="120"/>
      <c r="D180" s="120"/>
      <c r="E180" s="120"/>
      <c r="F180" s="139"/>
      <c r="G180" s="140"/>
      <c r="H180" s="120"/>
      <c r="I180" s="60">
        <f t="shared" si="3"/>
        <v>0</v>
      </c>
    </row>
    <row r="181" spans="1:9" s="60" customFormat="1" ht="15.75" customHeight="1" x14ac:dyDescent="0.25">
      <c r="A181" s="138" t="s">
        <v>279</v>
      </c>
      <c r="B181" s="138"/>
      <c r="C181" s="120"/>
      <c r="D181" s="120"/>
      <c r="E181" s="120"/>
      <c r="F181" s="139"/>
      <c r="G181" s="140"/>
      <c r="H181" s="120"/>
      <c r="I181" s="60">
        <f t="shared" si="3"/>
        <v>0</v>
      </c>
    </row>
    <row r="182" spans="1:9" s="60" customFormat="1" ht="15.75" customHeight="1" x14ac:dyDescent="0.25">
      <c r="A182" s="138" t="s">
        <v>324</v>
      </c>
      <c r="B182" s="138"/>
      <c r="C182" s="120"/>
      <c r="D182" s="120"/>
      <c r="E182" s="120"/>
      <c r="F182" s="139"/>
      <c r="G182" s="140"/>
      <c r="H182" s="120"/>
      <c r="I182" s="60">
        <f t="shared" si="3"/>
        <v>0</v>
      </c>
    </row>
    <row r="183" spans="1:9" s="60" customFormat="1" ht="15.75" customHeight="1" x14ac:dyDescent="0.25">
      <c r="A183" s="138" t="s">
        <v>325</v>
      </c>
      <c r="B183" s="138"/>
      <c r="C183" s="120"/>
      <c r="D183" s="120"/>
      <c r="E183" s="120"/>
      <c r="F183" s="139"/>
      <c r="G183" s="140"/>
      <c r="H183" s="120"/>
      <c r="I183" s="60">
        <f t="shared" si="3"/>
        <v>0</v>
      </c>
    </row>
    <row r="184" spans="1:9" s="60" customFormat="1" ht="15.75" customHeight="1" x14ac:dyDescent="0.25">
      <c r="A184" s="138" t="s">
        <v>15</v>
      </c>
      <c r="B184" s="138"/>
      <c r="C184" s="120"/>
      <c r="D184" s="120"/>
      <c r="E184" s="120"/>
      <c r="F184" s="139"/>
      <c r="G184" s="140"/>
      <c r="H184" s="120"/>
      <c r="I184" s="60">
        <f t="shared" si="3"/>
        <v>0</v>
      </c>
    </row>
    <row r="185" spans="1:9" s="60" customFormat="1" ht="15.75" customHeight="1" x14ac:dyDescent="0.25">
      <c r="A185" s="138" t="s">
        <v>11</v>
      </c>
      <c r="B185" s="138"/>
      <c r="C185" s="120"/>
      <c r="D185" s="120"/>
      <c r="E185" s="120"/>
      <c r="F185" s="139"/>
      <c r="G185" s="140"/>
      <c r="H185" s="120"/>
      <c r="I185" s="60">
        <f t="shared" si="3"/>
        <v>0</v>
      </c>
    </row>
    <row r="186" spans="1:9" s="60" customFormat="1" ht="15.75" customHeight="1" x14ac:dyDescent="0.25">
      <c r="A186" s="138" t="s">
        <v>12</v>
      </c>
      <c r="B186" s="138"/>
      <c r="C186" s="120"/>
      <c r="D186" s="120"/>
      <c r="E186" s="120"/>
      <c r="F186" s="139"/>
      <c r="G186" s="140"/>
      <c r="H186" s="120"/>
      <c r="I186" s="60">
        <f t="shared" si="3"/>
        <v>0</v>
      </c>
    </row>
    <row r="187" spans="1:9" s="60" customFormat="1" ht="15.75" customHeight="1" x14ac:dyDescent="0.25">
      <c r="A187" s="138" t="s">
        <v>13</v>
      </c>
      <c r="B187" s="138"/>
      <c r="C187" s="120"/>
      <c r="D187" s="120"/>
      <c r="E187" s="120"/>
      <c r="F187" s="139"/>
      <c r="G187" s="140"/>
      <c r="H187" s="120"/>
      <c r="I187" s="60">
        <f t="shared" si="3"/>
        <v>0</v>
      </c>
    </row>
    <row r="188" spans="1:9" s="60" customFormat="1" x14ac:dyDescent="0.25">
      <c r="A188" s="138" t="s">
        <v>14</v>
      </c>
      <c r="B188" s="138"/>
      <c r="C188" s="120"/>
      <c r="D188" s="120"/>
      <c r="E188" s="120"/>
      <c r="F188" s="139"/>
      <c r="G188" s="140"/>
      <c r="H188" s="120"/>
      <c r="I188" s="60">
        <f t="shared" si="3"/>
        <v>0</v>
      </c>
    </row>
    <row r="189" spans="1:9" s="60" customFormat="1" ht="15" customHeight="1" x14ac:dyDescent="0.25">
      <c r="A189" s="138" t="s">
        <v>280</v>
      </c>
      <c r="B189" s="138"/>
      <c r="C189" s="120"/>
      <c r="D189" s="120"/>
      <c r="E189" s="120"/>
      <c r="F189" s="139"/>
      <c r="G189" s="140"/>
      <c r="H189" s="120"/>
      <c r="I189" s="60">
        <f t="shared" si="3"/>
        <v>0</v>
      </c>
    </row>
    <row r="190" spans="1:9" s="60" customFormat="1" ht="15" customHeight="1" x14ac:dyDescent="0.25">
      <c r="A190" s="153" t="s">
        <v>282</v>
      </c>
      <c r="B190" s="154"/>
      <c r="C190" s="105">
        <f>SUM(C178:C189)</f>
        <v>0</v>
      </c>
      <c r="D190" s="105">
        <f>SUM(D178:D189)</f>
        <v>0</v>
      </c>
      <c r="E190" s="105">
        <f>SUM(E178:E189)</f>
        <v>0</v>
      </c>
      <c r="F190" s="149">
        <f>SUM(F178:G189)</f>
        <v>0</v>
      </c>
      <c r="G190" s="150"/>
      <c r="H190" s="105">
        <f>SUM(H178:H189)</f>
        <v>0</v>
      </c>
      <c r="I190" s="60">
        <f t="shared" si="3"/>
        <v>0</v>
      </c>
    </row>
    <row r="191" spans="1:9" s="48" customFormat="1" ht="15" customHeight="1" x14ac:dyDescent="0.25">
      <c r="A191" s="47"/>
      <c r="B191" s="47"/>
      <c r="C191" s="92"/>
      <c r="D191" s="92"/>
      <c r="E191" s="92"/>
      <c r="F191" s="92"/>
      <c r="G191" s="92"/>
      <c r="H191" s="92"/>
    </row>
    <row r="192" spans="1:9" s="60" customFormat="1" ht="15.75" customHeight="1" x14ac:dyDescent="0.25">
      <c r="A192" s="141" t="s">
        <v>309</v>
      </c>
      <c r="B192" s="141"/>
      <c r="C192" s="113"/>
      <c r="D192" s="113"/>
      <c r="E192" s="113"/>
      <c r="F192" s="142"/>
      <c r="G192" s="143"/>
      <c r="H192" s="113"/>
    </row>
    <row r="193" spans="1:9" s="60" customFormat="1" ht="15.75" customHeight="1" x14ac:dyDescent="0.25">
      <c r="A193" s="141" t="s">
        <v>310</v>
      </c>
      <c r="B193" s="141"/>
      <c r="C193" s="115"/>
      <c r="D193" s="115"/>
      <c r="E193" s="115"/>
      <c r="F193" s="144"/>
      <c r="G193" s="145"/>
      <c r="H193" s="115"/>
    </row>
    <row r="194" spans="1:9" s="60" customFormat="1" ht="15.75" customHeight="1" x14ac:dyDescent="0.25">
      <c r="A194" s="146" t="s">
        <v>281</v>
      </c>
      <c r="B194" s="146"/>
      <c r="C194" s="114"/>
      <c r="D194" s="114"/>
      <c r="E194" s="114"/>
      <c r="F194" s="147"/>
      <c r="G194" s="148"/>
      <c r="H194" s="114"/>
    </row>
    <row r="195" spans="1:9" x14ac:dyDescent="0.25">
      <c r="A195" s="138" t="s">
        <v>10</v>
      </c>
      <c r="B195" s="138"/>
      <c r="C195" s="120"/>
      <c r="D195" s="120"/>
      <c r="E195" s="120"/>
      <c r="F195" s="139"/>
      <c r="G195" s="140"/>
      <c r="H195" s="120"/>
      <c r="I195" s="60">
        <f>SUM(C195:H195)</f>
        <v>0</v>
      </c>
    </row>
    <row r="196" spans="1:9" x14ac:dyDescent="0.25">
      <c r="A196" s="138" t="s">
        <v>277</v>
      </c>
      <c r="B196" s="138"/>
      <c r="C196" s="120"/>
      <c r="D196" s="120"/>
      <c r="E196" s="120"/>
      <c r="F196" s="139"/>
      <c r="G196" s="140"/>
      <c r="H196" s="120"/>
      <c r="I196" s="60">
        <f t="shared" ref="I196:I207" si="4">SUM(C196:H196)</f>
        <v>0</v>
      </c>
    </row>
    <row r="197" spans="1:9" x14ac:dyDescent="0.25">
      <c r="A197" s="138" t="s">
        <v>278</v>
      </c>
      <c r="B197" s="138"/>
      <c r="C197" s="120"/>
      <c r="D197" s="120"/>
      <c r="E197" s="120"/>
      <c r="F197" s="139"/>
      <c r="G197" s="140"/>
      <c r="H197" s="120"/>
      <c r="I197" s="60">
        <f t="shared" si="4"/>
        <v>0</v>
      </c>
    </row>
    <row r="198" spans="1:9" x14ac:dyDescent="0.25">
      <c r="A198" s="138" t="s">
        <v>279</v>
      </c>
      <c r="B198" s="138"/>
      <c r="C198" s="120"/>
      <c r="D198" s="120"/>
      <c r="E198" s="120"/>
      <c r="F198" s="139"/>
      <c r="G198" s="140"/>
      <c r="H198" s="120"/>
      <c r="I198" s="60">
        <f t="shared" si="4"/>
        <v>0</v>
      </c>
    </row>
    <row r="199" spans="1:9" x14ac:dyDescent="0.25">
      <c r="A199" s="138" t="s">
        <v>324</v>
      </c>
      <c r="B199" s="138"/>
      <c r="C199" s="120"/>
      <c r="D199" s="120"/>
      <c r="E199" s="120"/>
      <c r="F199" s="139"/>
      <c r="G199" s="140"/>
      <c r="H199" s="120"/>
      <c r="I199" s="60">
        <f t="shared" si="4"/>
        <v>0</v>
      </c>
    </row>
    <row r="200" spans="1:9" x14ac:dyDescent="0.25">
      <c r="A200" s="138" t="s">
        <v>325</v>
      </c>
      <c r="B200" s="138"/>
      <c r="C200" s="120"/>
      <c r="D200" s="120"/>
      <c r="E200" s="120"/>
      <c r="F200" s="139"/>
      <c r="G200" s="140"/>
      <c r="H200" s="120"/>
      <c r="I200" s="60">
        <f t="shared" si="4"/>
        <v>0</v>
      </c>
    </row>
    <row r="201" spans="1:9" x14ac:dyDescent="0.25">
      <c r="A201" s="138" t="s">
        <v>15</v>
      </c>
      <c r="B201" s="138"/>
      <c r="C201" s="120"/>
      <c r="D201" s="120"/>
      <c r="E201" s="120"/>
      <c r="F201" s="139"/>
      <c r="G201" s="140"/>
      <c r="H201" s="120"/>
      <c r="I201" s="60">
        <f t="shared" si="4"/>
        <v>0</v>
      </c>
    </row>
    <row r="202" spans="1:9" x14ac:dyDescent="0.25">
      <c r="A202" s="138" t="s">
        <v>11</v>
      </c>
      <c r="B202" s="138"/>
      <c r="C202" s="120"/>
      <c r="D202" s="120"/>
      <c r="E202" s="120"/>
      <c r="F202" s="139"/>
      <c r="G202" s="140"/>
      <c r="H202" s="120"/>
      <c r="I202" s="60">
        <f t="shared" si="4"/>
        <v>0</v>
      </c>
    </row>
    <row r="203" spans="1:9" x14ac:dyDescent="0.25">
      <c r="A203" s="138" t="s">
        <v>12</v>
      </c>
      <c r="B203" s="138"/>
      <c r="C203" s="120"/>
      <c r="D203" s="120"/>
      <c r="E203" s="120"/>
      <c r="F203" s="139"/>
      <c r="G203" s="140"/>
      <c r="H203" s="120"/>
      <c r="I203" s="60">
        <f t="shared" si="4"/>
        <v>0</v>
      </c>
    </row>
    <row r="204" spans="1:9" x14ac:dyDescent="0.25">
      <c r="A204" s="138" t="s">
        <v>13</v>
      </c>
      <c r="B204" s="138"/>
      <c r="C204" s="120"/>
      <c r="D204" s="120"/>
      <c r="E204" s="120"/>
      <c r="F204" s="139"/>
      <c r="G204" s="140"/>
      <c r="H204" s="120"/>
      <c r="I204" s="60">
        <f t="shared" si="4"/>
        <v>0</v>
      </c>
    </row>
    <row r="205" spans="1:9" x14ac:dyDescent="0.25">
      <c r="A205" s="138" t="s">
        <v>14</v>
      </c>
      <c r="B205" s="138"/>
      <c r="C205" s="120"/>
      <c r="D205" s="120"/>
      <c r="E205" s="120"/>
      <c r="F205" s="139"/>
      <c r="G205" s="140"/>
      <c r="H205" s="120"/>
      <c r="I205" s="60">
        <f t="shared" si="4"/>
        <v>0</v>
      </c>
    </row>
    <row r="206" spans="1:9" x14ac:dyDescent="0.25">
      <c r="A206" s="138" t="s">
        <v>280</v>
      </c>
      <c r="B206" s="138"/>
      <c r="C206" s="120"/>
      <c r="D206" s="120"/>
      <c r="E206" s="120"/>
      <c r="F206" s="139"/>
      <c r="G206" s="140"/>
      <c r="H206" s="120"/>
      <c r="I206" s="60">
        <f t="shared" si="4"/>
        <v>0</v>
      </c>
    </row>
    <row r="207" spans="1:9" x14ac:dyDescent="0.25">
      <c r="A207" s="153" t="s">
        <v>282</v>
      </c>
      <c r="B207" s="154"/>
      <c r="C207" s="105">
        <f>SUM(C195:C206)</f>
        <v>0</v>
      </c>
      <c r="D207" s="105">
        <f t="shared" ref="D207" si="5">SUM(D195:D206)</f>
        <v>0</v>
      </c>
      <c r="E207" s="105">
        <f t="shared" ref="E207" si="6">SUM(E195:E206)</f>
        <v>0</v>
      </c>
      <c r="F207" s="149">
        <f>SUM(F195:G206)</f>
        <v>0</v>
      </c>
      <c r="G207" s="150"/>
      <c r="H207" s="106">
        <f>SUM(H195:H206)</f>
        <v>0</v>
      </c>
      <c r="I207" s="60">
        <f t="shared" si="4"/>
        <v>0</v>
      </c>
    </row>
    <row r="208" spans="1:9" x14ac:dyDescent="0.25">
      <c r="A208" s="60"/>
      <c r="C208" s="60"/>
      <c r="D208" s="60"/>
      <c r="E208" s="60"/>
      <c r="F208" s="60"/>
      <c r="G208" s="60"/>
      <c r="H208" s="60"/>
    </row>
    <row r="209" spans="1:9" s="60" customFormat="1" ht="15.75" customHeight="1" x14ac:dyDescent="0.25">
      <c r="A209" s="141" t="s">
        <v>309</v>
      </c>
      <c r="B209" s="141"/>
      <c r="C209" s="113"/>
      <c r="D209" s="113"/>
      <c r="E209" s="113"/>
      <c r="F209" s="142"/>
      <c r="G209" s="143"/>
      <c r="H209" s="113"/>
    </row>
    <row r="210" spans="1:9" s="60" customFormat="1" ht="15.75" customHeight="1" x14ac:dyDescent="0.25">
      <c r="A210" s="141" t="s">
        <v>310</v>
      </c>
      <c r="B210" s="141"/>
      <c r="C210" s="115"/>
      <c r="D210" s="115"/>
      <c r="E210" s="115"/>
      <c r="F210" s="144"/>
      <c r="G210" s="145"/>
      <c r="H210" s="115"/>
    </row>
    <row r="211" spans="1:9" s="60" customFormat="1" ht="15.75" customHeight="1" x14ac:dyDescent="0.25">
      <c r="A211" s="146" t="s">
        <v>281</v>
      </c>
      <c r="B211" s="146"/>
      <c r="C211" s="114"/>
      <c r="D211" s="114"/>
      <c r="E211" s="114"/>
      <c r="F211" s="147"/>
      <c r="G211" s="148"/>
      <c r="H211" s="114"/>
    </row>
    <row r="212" spans="1:9" x14ac:dyDescent="0.25">
      <c r="A212" s="138" t="s">
        <v>10</v>
      </c>
      <c r="B212" s="138"/>
      <c r="C212" s="120"/>
      <c r="D212" s="120"/>
      <c r="E212" s="120"/>
      <c r="F212" s="139"/>
      <c r="G212" s="140"/>
      <c r="H212" s="120"/>
      <c r="I212" s="60">
        <f>SUM(C212:H212)</f>
        <v>0</v>
      </c>
    </row>
    <row r="213" spans="1:9" x14ac:dyDescent="0.25">
      <c r="A213" s="138" t="s">
        <v>277</v>
      </c>
      <c r="B213" s="138"/>
      <c r="C213" s="120"/>
      <c r="D213" s="120"/>
      <c r="E213" s="120"/>
      <c r="F213" s="139"/>
      <c r="G213" s="140"/>
      <c r="H213" s="120"/>
      <c r="I213" s="60">
        <f t="shared" ref="I213:I224" si="7">SUM(C213:H213)</f>
        <v>0</v>
      </c>
    </row>
    <row r="214" spans="1:9" x14ac:dyDescent="0.25">
      <c r="A214" s="138" t="s">
        <v>278</v>
      </c>
      <c r="B214" s="138"/>
      <c r="C214" s="120"/>
      <c r="D214" s="120"/>
      <c r="E214" s="120"/>
      <c r="F214" s="139"/>
      <c r="G214" s="140"/>
      <c r="H214" s="120"/>
      <c r="I214" s="60">
        <f t="shared" si="7"/>
        <v>0</v>
      </c>
    </row>
    <row r="215" spans="1:9" x14ac:dyDescent="0.25">
      <c r="A215" s="138" t="s">
        <v>279</v>
      </c>
      <c r="B215" s="138"/>
      <c r="C215" s="120"/>
      <c r="D215" s="120"/>
      <c r="E215" s="120"/>
      <c r="F215" s="139"/>
      <c r="G215" s="140"/>
      <c r="H215" s="120"/>
      <c r="I215" s="60">
        <f t="shared" si="7"/>
        <v>0</v>
      </c>
    </row>
    <row r="216" spans="1:9" x14ac:dyDescent="0.25">
      <c r="A216" s="138" t="s">
        <v>324</v>
      </c>
      <c r="B216" s="138"/>
      <c r="C216" s="120"/>
      <c r="D216" s="120"/>
      <c r="E216" s="120"/>
      <c r="F216" s="139"/>
      <c r="G216" s="140"/>
      <c r="H216" s="120"/>
      <c r="I216" s="60">
        <f t="shared" si="7"/>
        <v>0</v>
      </c>
    </row>
    <row r="217" spans="1:9" x14ac:dyDescent="0.25">
      <c r="A217" s="138" t="s">
        <v>325</v>
      </c>
      <c r="B217" s="138"/>
      <c r="C217" s="120"/>
      <c r="D217" s="120"/>
      <c r="E217" s="120"/>
      <c r="F217" s="139"/>
      <c r="G217" s="140"/>
      <c r="H217" s="120"/>
      <c r="I217" s="60">
        <f t="shared" si="7"/>
        <v>0</v>
      </c>
    </row>
    <row r="218" spans="1:9" x14ac:dyDescent="0.25">
      <c r="A218" s="138" t="s">
        <v>15</v>
      </c>
      <c r="B218" s="138"/>
      <c r="C218" s="120"/>
      <c r="D218" s="120"/>
      <c r="E218" s="120"/>
      <c r="F218" s="139"/>
      <c r="G218" s="140"/>
      <c r="H218" s="120"/>
      <c r="I218" s="60">
        <f t="shared" si="7"/>
        <v>0</v>
      </c>
    </row>
    <row r="219" spans="1:9" x14ac:dyDescent="0.25">
      <c r="A219" s="138" t="s">
        <v>11</v>
      </c>
      <c r="B219" s="138"/>
      <c r="C219" s="120"/>
      <c r="D219" s="120"/>
      <c r="E219" s="120"/>
      <c r="F219" s="139"/>
      <c r="G219" s="140"/>
      <c r="H219" s="120"/>
      <c r="I219" s="60">
        <f t="shared" si="7"/>
        <v>0</v>
      </c>
    </row>
    <row r="220" spans="1:9" x14ac:dyDescent="0.25">
      <c r="A220" s="138" t="s">
        <v>12</v>
      </c>
      <c r="B220" s="138"/>
      <c r="C220" s="120"/>
      <c r="D220" s="120"/>
      <c r="E220" s="120"/>
      <c r="F220" s="139"/>
      <c r="G220" s="140"/>
      <c r="H220" s="120"/>
      <c r="I220" s="60">
        <f t="shared" si="7"/>
        <v>0</v>
      </c>
    </row>
    <row r="221" spans="1:9" x14ac:dyDescent="0.25">
      <c r="A221" s="138" t="s">
        <v>13</v>
      </c>
      <c r="B221" s="138"/>
      <c r="C221" s="120"/>
      <c r="D221" s="120"/>
      <c r="E221" s="120"/>
      <c r="F221" s="139"/>
      <c r="G221" s="140"/>
      <c r="H221" s="120"/>
      <c r="I221" s="60">
        <f t="shared" si="7"/>
        <v>0</v>
      </c>
    </row>
    <row r="222" spans="1:9" x14ac:dyDescent="0.25">
      <c r="A222" s="138" t="s">
        <v>14</v>
      </c>
      <c r="B222" s="138"/>
      <c r="C222" s="120"/>
      <c r="D222" s="120"/>
      <c r="E222" s="120"/>
      <c r="F222" s="139"/>
      <c r="G222" s="140"/>
      <c r="H222" s="120"/>
      <c r="I222" s="60">
        <f t="shared" si="7"/>
        <v>0</v>
      </c>
    </row>
    <row r="223" spans="1:9" x14ac:dyDescent="0.25">
      <c r="A223" s="138" t="s">
        <v>280</v>
      </c>
      <c r="B223" s="138"/>
      <c r="C223" s="120"/>
      <c r="D223" s="120"/>
      <c r="E223" s="120"/>
      <c r="F223" s="139"/>
      <c r="G223" s="140"/>
      <c r="H223" s="120"/>
      <c r="I223" s="60">
        <f t="shared" si="7"/>
        <v>0</v>
      </c>
    </row>
    <row r="224" spans="1:9" x14ac:dyDescent="0.25">
      <c r="A224" s="153" t="s">
        <v>282</v>
      </c>
      <c r="B224" s="154"/>
      <c r="C224" s="105">
        <f>SUM(C212:C223)</f>
        <v>0</v>
      </c>
      <c r="D224" s="105">
        <f>SUM(D212:D223)</f>
        <v>0</v>
      </c>
      <c r="E224" s="105">
        <f>SUM(E212:E223)</f>
        <v>0</v>
      </c>
      <c r="F224" s="149">
        <f>SUM(F212:G223)</f>
        <v>0</v>
      </c>
      <c r="G224" s="150"/>
      <c r="H224" s="106">
        <f>SUM(H212:H223)</f>
        <v>0</v>
      </c>
      <c r="I224" s="60">
        <f t="shared" si="7"/>
        <v>0</v>
      </c>
    </row>
    <row r="225" spans="1:9" x14ac:dyDescent="0.25">
      <c r="A225" s="60"/>
      <c r="C225" s="60"/>
      <c r="D225" s="60"/>
      <c r="E225" s="60"/>
      <c r="F225" s="60"/>
      <c r="G225" s="60"/>
      <c r="H225" s="60"/>
    </row>
    <row r="226" spans="1:9" s="60" customFormat="1" x14ac:dyDescent="0.25"/>
    <row r="227" spans="1:9" s="60" customFormat="1" ht="15.75" customHeight="1" x14ac:dyDescent="0.25">
      <c r="A227" s="159" t="s">
        <v>331</v>
      </c>
      <c r="B227" s="159"/>
      <c r="D227" s="117"/>
      <c r="E227" s="117"/>
      <c r="F227" s="157"/>
      <c r="G227" s="158"/>
      <c r="H227" s="117"/>
    </row>
    <row r="228" spans="1:9" s="60" customFormat="1" ht="15.75" customHeight="1" x14ac:dyDescent="0.25">
      <c r="A228" s="141" t="s">
        <v>309</v>
      </c>
      <c r="B228" s="141"/>
      <c r="C228" s="113"/>
      <c r="D228" s="113"/>
      <c r="E228" s="113"/>
      <c r="F228" s="142"/>
      <c r="G228" s="143"/>
      <c r="H228" s="113"/>
    </row>
    <row r="229" spans="1:9" s="60" customFormat="1" ht="15.75" customHeight="1" x14ac:dyDescent="0.25">
      <c r="A229" s="141" t="s">
        <v>310</v>
      </c>
      <c r="B229" s="141"/>
      <c r="C229" s="115"/>
      <c r="D229" s="115"/>
      <c r="E229" s="115"/>
      <c r="F229" s="144"/>
      <c r="G229" s="145"/>
      <c r="H229" s="115"/>
    </row>
    <row r="230" spans="1:9" s="60" customFormat="1" ht="15.75" customHeight="1" x14ac:dyDescent="0.25">
      <c r="A230" s="146" t="s">
        <v>281</v>
      </c>
      <c r="B230" s="146"/>
      <c r="C230" s="114"/>
      <c r="D230" s="114"/>
      <c r="E230" s="114"/>
      <c r="F230" s="147"/>
      <c r="G230" s="148"/>
      <c r="H230" s="114"/>
    </row>
    <row r="231" spans="1:9" x14ac:dyDescent="0.25">
      <c r="A231" s="138" t="s">
        <v>10</v>
      </c>
      <c r="B231" s="138"/>
      <c r="C231" s="120"/>
      <c r="D231" s="120"/>
      <c r="E231" s="120"/>
      <c r="F231" s="139"/>
      <c r="G231" s="140"/>
      <c r="H231" s="120"/>
      <c r="I231" s="60">
        <f>SUM(C231:H231)</f>
        <v>0</v>
      </c>
    </row>
    <row r="232" spans="1:9" x14ac:dyDescent="0.25">
      <c r="A232" s="138" t="s">
        <v>277</v>
      </c>
      <c r="B232" s="138"/>
      <c r="C232" s="120"/>
      <c r="D232" s="120"/>
      <c r="E232" s="120"/>
      <c r="F232" s="139"/>
      <c r="G232" s="140"/>
      <c r="H232" s="120"/>
      <c r="I232" s="60">
        <f t="shared" ref="I232:I243" si="8">SUM(C232:H232)</f>
        <v>0</v>
      </c>
    </row>
    <row r="233" spans="1:9" x14ac:dyDescent="0.25">
      <c r="A233" s="138" t="s">
        <v>278</v>
      </c>
      <c r="B233" s="138"/>
      <c r="C233" s="120"/>
      <c r="D233" s="120"/>
      <c r="E233" s="120"/>
      <c r="F233" s="139"/>
      <c r="G233" s="140"/>
      <c r="H233" s="120"/>
      <c r="I233" s="60">
        <f t="shared" si="8"/>
        <v>0</v>
      </c>
    </row>
    <row r="234" spans="1:9" x14ac:dyDescent="0.25">
      <c r="A234" s="138" t="s">
        <v>279</v>
      </c>
      <c r="B234" s="138"/>
      <c r="C234" s="120"/>
      <c r="D234" s="120"/>
      <c r="E234" s="120"/>
      <c r="F234" s="139"/>
      <c r="G234" s="140"/>
      <c r="H234" s="120"/>
      <c r="I234" s="60">
        <f t="shared" si="8"/>
        <v>0</v>
      </c>
    </row>
    <row r="235" spans="1:9" x14ac:dyDescent="0.25">
      <c r="A235" s="138" t="s">
        <v>324</v>
      </c>
      <c r="B235" s="138"/>
      <c r="C235" s="120"/>
      <c r="D235" s="120"/>
      <c r="E235" s="120"/>
      <c r="F235" s="139"/>
      <c r="G235" s="140"/>
      <c r="H235" s="120"/>
      <c r="I235" s="60">
        <f t="shared" si="8"/>
        <v>0</v>
      </c>
    </row>
    <row r="236" spans="1:9" x14ac:dyDescent="0.25">
      <c r="A236" s="138" t="s">
        <v>325</v>
      </c>
      <c r="B236" s="138"/>
      <c r="C236" s="120"/>
      <c r="D236" s="120"/>
      <c r="E236" s="120"/>
      <c r="F236" s="139"/>
      <c r="G236" s="140"/>
      <c r="H236" s="120"/>
      <c r="I236" s="60">
        <f t="shared" si="8"/>
        <v>0</v>
      </c>
    </row>
    <row r="237" spans="1:9" x14ac:dyDescent="0.25">
      <c r="A237" s="138" t="s">
        <v>15</v>
      </c>
      <c r="B237" s="138"/>
      <c r="C237" s="120"/>
      <c r="D237" s="120"/>
      <c r="E237" s="120"/>
      <c r="F237" s="139"/>
      <c r="G237" s="140"/>
      <c r="H237" s="120"/>
      <c r="I237" s="60">
        <f t="shared" si="8"/>
        <v>0</v>
      </c>
    </row>
    <row r="238" spans="1:9" x14ac:dyDescent="0.25">
      <c r="A238" s="138" t="s">
        <v>11</v>
      </c>
      <c r="B238" s="138"/>
      <c r="C238" s="120"/>
      <c r="D238" s="120"/>
      <c r="E238" s="120"/>
      <c r="F238" s="139"/>
      <c r="G238" s="140"/>
      <c r="H238" s="120"/>
      <c r="I238" s="60">
        <f t="shared" si="8"/>
        <v>0</v>
      </c>
    </row>
    <row r="239" spans="1:9" x14ac:dyDescent="0.25">
      <c r="A239" s="138" t="s">
        <v>12</v>
      </c>
      <c r="B239" s="138"/>
      <c r="C239" s="120"/>
      <c r="D239" s="120"/>
      <c r="E239" s="120"/>
      <c r="F239" s="139"/>
      <c r="G239" s="140"/>
      <c r="H239" s="120"/>
      <c r="I239" s="60">
        <f t="shared" si="8"/>
        <v>0</v>
      </c>
    </row>
    <row r="240" spans="1:9" x14ac:dyDescent="0.25">
      <c r="A240" s="138" t="s">
        <v>13</v>
      </c>
      <c r="B240" s="138"/>
      <c r="C240" s="120"/>
      <c r="D240" s="120"/>
      <c r="E240" s="120"/>
      <c r="F240" s="139"/>
      <c r="G240" s="140"/>
      <c r="H240" s="120"/>
      <c r="I240" s="60">
        <f t="shared" si="8"/>
        <v>0</v>
      </c>
    </row>
    <row r="241" spans="1:9" x14ac:dyDescent="0.25">
      <c r="A241" s="138" t="s">
        <v>14</v>
      </c>
      <c r="B241" s="138"/>
      <c r="C241" s="120"/>
      <c r="D241" s="120"/>
      <c r="E241" s="120"/>
      <c r="F241" s="139"/>
      <c r="G241" s="140"/>
      <c r="H241" s="120"/>
      <c r="I241" s="60">
        <f t="shared" si="8"/>
        <v>0</v>
      </c>
    </row>
    <row r="242" spans="1:9" x14ac:dyDescent="0.25">
      <c r="A242" s="138" t="s">
        <v>280</v>
      </c>
      <c r="B242" s="138"/>
      <c r="C242" s="120"/>
      <c r="D242" s="120"/>
      <c r="E242" s="120"/>
      <c r="F242" s="139"/>
      <c r="G242" s="140"/>
      <c r="H242" s="120"/>
      <c r="I242" s="60">
        <f t="shared" si="8"/>
        <v>0</v>
      </c>
    </row>
    <row r="243" spans="1:9" x14ac:dyDescent="0.25">
      <c r="A243" s="153" t="s">
        <v>282</v>
      </c>
      <c r="B243" s="154"/>
      <c r="C243" s="105">
        <f>SUM(C231:C242)</f>
        <v>0</v>
      </c>
      <c r="D243" s="105">
        <f>SUM(D231:D242)</f>
        <v>0</v>
      </c>
      <c r="E243" s="105">
        <f>SUM(E231:E242)</f>
        <v>0</v>
      </c>
      <c r="F243" s="149">
        <f>SUM(F231:G242)</f>
        <v>0</v>
      </c>
      <c r="G243" s="150"/>
      <c r="H243" s="106">
        <f>SUM(H231:H242)</f>
        <v>0</v>
      </c>
      <c r="I243" s="60">
        <f t="shared" si="8"/>
        <v>0</v>
      </c>
    </row>
    <row r="245" spans="1:9" s="60" customFormat="1" ht="15.75" customHeight="1" x14ac:dyDescent="0.25">
      <c r="A245" s="141" t="s">
        <v>309</v>
      </c>
      <c r="B245" s="141"/>
      <c r="C245" s="113"/>
      <c r="D245" s="113"/>
      <c r="E245" s="113"/>
      <c r="F245" s="142"/>
      <c r="G245" s="143"/>
      <c r="H245" s="113"/>
    </row>
    <row r="246" spans="1:9" s="60" customFormat="1" ht="15.75" customHeight="1" x14ac:dyDescent="0.25">
      <c r="A246" s="141" t="s">
        <v>310</v>
      </c>
      <c r="B246" s="141"/>
      <c r="C246" s="115"/>
      <c r="D246" s="115"/>
      <c r="E246" s="115"/>
      <c r="F246" s="144"/>
      <c r="G246" s="145"/>
      <c r="H246" s="115"/>
    </row>
    <row r="247" spans="1:9" s="60" customFormat="1" ht="15.75" customHeight="1" x14ac:dyDescent="0.25">
      <c r="A247" s="146" t="s">
        <v>281</v>
      </c>
      <c r="B247" s="146"/>
      <c r="C247" s="114"/>
      <c r="D247" s="114"/>
      <c r="E247" s="114"/>
      <c r="F247" s="147"/>
      <c r="G247" s="148"/>
      <c r="H247" s="114"/>
    </row>
    <row r="248" spans="1:9" x14ac:dyDescent="0.25">
      <c r="A248" s="138" t="s">
        <v>10</v>
      </c>
      <c r="B248" s="138"/>
      <c r="C248" s="120"/>
      <c r="D248" s="120"/>
      <c r="E248" s="120"/>
      <c r="F248" s="139"/>
      <c r="G248" s="140"/>
      <c r="H248" s="120"/>
      <c r="I248" s="60">
        <f>SUM(C248:H248)</f>
        <v>0</v>
      </c>
    </row>
    <row r="249" spans="1:9" x14ac:dyDescent="0.25">
      <c r="A249" s="138" t="s">
        <v>277</v>
      </c>
      <c r="B249" s="138"/>
      <c r="C249" s="120"/>
      <c r="D249" s="120"/>
      <c r="E249" s="120"/>
      <c r="F249" s="139"/>
      <c r="G249" s="140"/>
      <c r="H249" s="120"/>
      <c r="I249" s="60">
        <f t="shared" ref="I249:I260" si="9">SUM(C249:H249)</f>
        <v>0</v>
      </c>
    </row>
    <row r="250" spans="1:9" x14ac:dyDescent="0.25">
      <c r="A250" s="138" t="s">
        <v>278</v>
      </c>
      <c r="B250" s="138"/>
      <c r="C250" s="120"/>
      <c r="D250" s="120"/>
      <c r="E250" s="120"/>
      <c r="F250" s="139"/>
      <c r="G250" s="140"/>
      <c r="H250" s="120"/>
      <c r="I250" s="60">
        <f t="shared" si="9"/>
        <v>0</v>
      </c>
    </row>
    <row r="251" spans="1:9" x14ac:dyDescent="0.25">
      <c r="A251" s="138" t="s">
        <v>279</v>
      </c>
      <c r="B251" s="138"/>
      <c r="C251" s="120"/>
      <c r="D251" s="120"/>
      <c r="E251" s="120"/>
      <c r="F251" s="139"/>
      <c r="G251" s="140"/>
      <c r="H251" s="120"/>
      <c r="I251" s="60">
        <f t="shared" si="9"/>
        <v>0</v>
      </c>
    </row>
    <row r="252" spans="1:9" x14ac:dyDescent="0.25">
      <c r="A252" s="138" t="s">
        <v>324</v>
      </c>
      <c r="B252" s="138"/>
      <c r="C252" s="120"/>
      <c r="D252" s="120"/>
      <c r="E252" s="120"/>
      <c r="F252" s="139"/>
      <c r="G252" s="140"/>
      <c r="H252" s="120"/>
      <c r="I252" s="60">
        <f t="shared" si="9"/>
        <v>0</v>
      </c>
    </row>
    <row r="253" spans="1:9" x14ac:dyDescent="0.25">
      <c r="A253" s="138" t="s">
        <v>325</v>
      </c>
      <c r="B253" s="138"/>
      <c r="C253" s="120"/>
      <c r="D253" s="120"/>
      <c r="E253" s="120"/>
      <c r="F253" s="139"/>
      <c r="G253" s="140"/>
      <c r="H253" s="120"/>
      <c r="I253" s="60">
        <f t="shared" si="9"/>
        <v>0</v>
      </c>
    </row>
    <row r="254" spans="1:9" x14ac:dyDescent="0.25">
      <c r="A254" s="138" t="s">
        <v>15</v>
      </c>
      <c r="B254" s="138"/>
      <c r="C254" s="120"/>
      <c r="D254" s="120"/>
      <c r="E254" s="120"/>
      <c r="F254" s="139"/>
      <c r="G254" s="140"/>
      <c r="H254" s="120"/>
      <c r="I254" s="60">
        <f t="shared" si="9"/>
        <v>0</v>
      </c>
    </row>
    <row r="255" spans="1:9" x14ac:dyDescent="0.25">
      <c r="A255" s="138" t="s">
        <v>11</v>
      </c>
      <c r="B255" s="138"/>
      <c r="C255" s="120"/>
      <c r="D255" s="120"/>
      <c r="E255" s="120"/>
      <c r="F255" s="139"/>
      <c r="G255" s="140"/>
      <c r="H255" s="120"/>
      <c r="I255" s="60">
        <f t="shared" si="9"/>
        <v>0</v>
      </c>
    </row>
    <row r="256" spans="1:9" x14ac:dyDescent="0.25">
      <c r="A256" s="138" t="s">
        <v>12</v>
      </c>
      <c r="B256" s="138"/>
      <c r="C256" s="120"/>
      <c r="D256" s="120"/>
      <c r="E256" s="120"/>
      <c r="F256" s="139"/>
      <c r="G256" s="140"/>
      <c r="H256" s="120"/>
      <c r="I256" s="60">
        <f t="shared" si="9"/>
        <v>0</v>
      </c>
    </row>
    <row r="257" spans="1:9" x14ac:dyDescent="0.25">
      <c r="A257" s="138" t="s">
        <v>13</v>
      </c>
      <c r="B257" s="138"/>
      <c r="C257" s="120"/>
      <c r="D257" s="120"/>
      <c r="E257" s="120"/>
      <c r="F257" s="139"/>
      <c r="G257" s="140"/>
      <c r="H257" s="120"/>
      <c r="I257" s="60">
        <f t="shared" si="9"/>
        <v>0</v>
      </c>
    </row>
    <row r="258" spans="1:9" x14ac:dyDescent="0.25">
      <c r="A258" s="138" t="s">
        <v>14</v>
      </c>
      <c r="B258" s="138"/>
      <c r="C258" s="120"/>
      <c r="D258" s="120"/>
      <c r="E258" s="120"/>
      <c r="F258" s="139"/>
      <c r="G258" s="140"/>
      <c r="H258" s="120"/>
      <c r="I258" s="60">
        <f t="shared" si="9"/>
        <v>0</v>
      </c>
    </row>
    <row r="259" spans="1:9" x14ac:dyDescent="0.25">
      <c r="A259" s="138" t="s">
        <v>280</v>
      </c>
      <c r="B259" s="138"/>
      <c r="C259" s="120"/>
      <c r="D259" s="120"/>
      <c r="E259" s="120"/>
      <c r="F259" s="139"/>
      <c r="G259" s="140"/>
      <c r="H259" s="120"/>
      <c r="I259" s="60">
        <f t="shared" si="9"/>
        <v>0</v>
      </c>
    </row>
    <row r="260" spans="1:9" x14ac:dyDescent="0.25">
      <c r="A260" s="153" t="s">
        <v>282</v>
      </c>
      <c r="B260" s="154"/>
      <c r="C260" s="105">
        <f>SUM(C248:C259)</f>
        <v>0</v>
      </c>
      <c r="D260" s="105">
        <f t="shared" ref="D260" si="10">SUM(D248:D259)</f>
        <v>0</v>
      </c>
      <c r="E260" s="105">
        <f t="shared" ref="E260" si="11">SUM(E248:E259)</f>
        <v>0</v>
      </c>
      <c r="F260" s="149">
        <f>SUM(F248:G259)</f>
        <v>0</v>
      </c>
      <c r="G260" s="150"/>
      <c r="H260" s="106">
        <f>SUM(H248:H259)</f>
        <v>0</v>
      </c>
      <c r="I260" s="60">
        <f t="shared" si="9"/>
        <v>0</v>
      </c>
    </row>
    <row r="261" spans="1:9" x14ac:dyDescent="0.25">
      <c r="A261" s="60"/>
      <c r="C261" s="60"/>
      <c r="D261" s="60"/>
      <c r="E261" s="60"/>
      <c r="F261" s="60"/>
      <c r="G261" s="60"/>
      <c r="H261" s="60"/>
    </row>
    <row r="262" spans="1:9" s="60" customFormat="1" ht="15.75" customHeight="1" x14ac:dyDescent="0.25">
      <c r="A262" s="141" t="s">
        <v>309</v>
      </c>
      <c r="B262" s="141"/>
      <c r="C262" s="113"/>
      <c r="D262" s="113"/>
      <c r="E262" s="113"/>
      <c r="F262" s="142"/>
      <c r="G262" s="143"/>
      <c r="H262" s="113"/>
    </row>
    <row r="263" spans="1:9" s="60" customFormat="1" ht="15.75" customHeight="1" x14ac:dyDescent="0.25">
      <c r="A263" s="141" t="s">
        <v>310</v>
      </c>
      <c r="B263" s="141"/>
      <c r="C263" s="115"/>
      <c r="D263" s="115"/>
      <c r="E263" s="115"/>
      <c r="F263" s="144"/>
      <c r="G263" s="145"/>
      <c r="H263" s="115"/>
    </row>
    <row r="264" spans="1:9" s="60" customFormat="1" ht="15.75" customHeight="1" x14ac:dyDescent="0.25">
      <c r="A264" s="146" t="s">
        <v>281</v>
      </c>
      <c r="B264" s="146"/>
      <c r="C264" s="114"/>
      <c r="D264" s="114"/>
      <c r="E264" s="114"/>
      <c r="F264" s="147"/>
      <c r="G264" s="148"/>
      <c r="H264" s="114"/>
    </row>
    <row r="265" spans="1:9" x14ac:dyDescent="0.25">
      <c r="A265" s="138" t="s">
        <v>10</v>
      </c>
      <c r="B265" s="138"/>
      <c r="C265" s="120"/>
      <c r="D265" s="120"/>
      <c r="E265" s="120"/>
      <c r="F265" s="139"/>
      <c r="G265" s="140"/>
      <c r="H265" s="120"/>
      <c r="I265" s="60">
        <f>SUM(C265:H265)</f>
        <v>0</v>
      </c>
    </row>
    <row r="266" spans="1:9" x14ac:dyDescent="0.25">
      <c r="A266" s="138" t="s">
        <v>277</v>
      </c>
      <c r="B266" s="138"/>
      <c r="C266" s="120"/>
      <c r="D266" s="120"/>
      <c r="E266" s="120"/>
      <c r="F266" s="139"/>
      <c r="G266" s="140"/>
      <c r="H266" s="120"/>
      <c r="I266" s="60">
        <f t="shared" ref="I266:I277" si="12">SUM(C266:H266)</f>
        <v>0</v>
      </c>
    </row>
    <row r="267" spans="1:9" x14ac:dyDescent="0.25">
      <c r="A267" s="138" t="s">
        <v>278</v>
      </c>
      <c r="B267" s="138"/>
      <c r="C267" s="120"/>
      <c r="D267" s="120"/>
      <c r="E267" s="120"/>
      <c r="F267" s="139"/>
      <c r="G267" s="140"/>
      <c r="H267" s="120"/>
      <c r="I267" s="60">
        <f t="shared" si="12"/>
        <v>0</v>
      </c>
    </row>
    <row r="268" spans="1:9" x14ac:dyDescent="0.25">
      <c r="A268" s="138" t="s">
        <v>279</v>
      </c>
      <c r="B268" s="138"/>
      <c r="C268" s="120"/>
      <c r="D268" s="120"/>
      <c r="E268" s="120"/>
      <c r="F268" s="139"/>
      <c r="G268" s="140"/>
      <c r="H268" s="120"/>
      <c r="I268" s="60">
        <f t="shared" si="12"/>
        <v>0</v>
      </c>
    </row>
    <row r="269" spans="1:9" x14ac:dyDescent="0.25">
      <c r="A269" s="138" t="s">
        <v>324</v>
      </c>
      <c r="B269" s="138"/>
      <c r="C269" s="120"/>
      <c r="D269" s="120"/>
      <c r="E269" s="120"/>
      <c r="F269" s="139"/>
      <c r="G269" s="140"/>
      <c r="H269" s="120"/>
      <c r="I269" s="60">
        <f t="shared" si="12"/>
        <v>0</v>
      </c>
    </row>
    <row r="270" spans="1:9" x14ac:dyDescent="0.25">
      <c r="A270" s="138" t="s">
        <v>325</v>
      </c>
      <c r="B270" s="138"/>
      <c r="C270" s="120"/>
      <c r="D270" s="120"/>
      <c r="E270" s="120"/>
      <c r="F270" s="139"/>
      <c r="G270" s="140"/>
      <c r="H270" s="120"/>
      <c r="I270" s="60">
        <f t="shared" si="12"/>
        <v>0</v>
      </c>
    </row>
    <row r="271" spans="1:9" x14ac:dyDescent="0.25">
      <c r="A271" s="138" t="s">
        <v>15</v>
      </c>
      <c r="B271" s="138"/>
      <c r="C271" s="120"/>
      <c r="D271" s="120"/>
      <c r="E271" s="120"/>
      <c r="F271" s="139"/>
      <c r="G271" s="140"/>
      <c r="H271" s="120"/>
      <c r="I271" s="60">
        <f t="shared" si="12"/>
        <v>0</v>
      </c>
    </row>
    <row r="272" spans="1:9" x14ac:dyDescent="0.25">
      <c r="A272" s="138" t="s">
        <v>11</v>
      </c>
      <c r="B272" s="138"/>
      <c r="C272" s="120"/>
      <c r="D272" s="120"/>
      <c r="E272" s="120"/>
      <c r="F272" s="139"/>
      <c r="G272" s="140"/>
      <c r="H272" s="120"/>
      <c r="I272" s="60">
        <f t="shared" si="12"/>
        <v>0</v>
      </c>
    </row>
    <row r="273" spans="1:9" x14ac:dyDescent="0.25">
      <c r="A273" s="138" t="s">
        <v>12</v>
      </c>
      <c r="B273" s="138"/>
      <c r="C273" s="120"/>
      <c r="D273" s="120"/>
      <c r="E273" s="120"/>
      <c r="F273" s="139"/>
      <c r="G273" s="140"/>
      <c r="H273" s="120"/>
      <c r="I273" s="60">
        <f t="shared" si="12"/>
        <v>0</v>
      </c>
    </row>
    <row r="274" spans="1:9" x14ac:dyDescent="0.25">
      <c r="A274" s="138" t="s">
        <v>13</v>
      </c>
      <c r="B274" s="138"/>
      <c r="C274" s="120"/>
      <c r="D274" s="120"/>
      <c r="E274" s="120"/>
      <c r="F274" s="139"/>
      <c r="G274" s="140"/>
      <c r="H274" s="120"/>
      <c r="I274" s="60">
        <f t="shared" si="12"/>
        <v>0</v>
      </c>
    </row>
    <row r="275" spans="1:9" x14ac:dyDescent="0.25">
      <c r="A275" s="138" t="s">
        <v>14</v>
      </c>
      <c r="B275" s="138"/>
      <c r="C275" s="120"/>
      <c r="D275" s="120"/>
      <c r="E275" s="120"/>
      <c r="F275" s="139"/>
      <c r="G275" s="140"/>
      <c r="H275" s="120"/>
      <c r="I275" s="60">
        <f t="shared" si="12"/>
        <v>0</v>
      </c>
    </row>
    <row r="276" spans="1:9" x14ac:dyDescent="0.25">
      <c r="A276" s="138" t="s">
        <v>280</v>
      </c>
      <c r="B276" s="138"/>
      <c r="C276" s="120"/>
      <c r="D276" s="120"/>
      <c r="E276" s="120"/>
      <c r="F276" s="139"/>
      <c r="G276" s="140"/>
      <c r="H276" s="120"/>
      <c r="I276" s="60">
        <f t="shared" si="12"/>
        <v>0</v>
      </c>
    </row>
    <row r="277" spans="1:9" x14ac:dyDescent="0.25">
      <c r="A277" s="153" t="s">
        <v>282</v>
      </c>
      <c r="B277" s="154"/>
      <c r="C277" s="105">
        <f>SUM(C265:C276)</f>
        <v>0</v>
      </c>
      <c r="D277" s="105">
        <f>SUM(D265:D276)</f>
        <v>0</v>
      </c>
      <c r="E277" s="105">
        <f>SUM(E265:E276)</f>
        <v>0</v>
      </c>
      <c r="F277" s="149">
        <f>SUM(F265:G276)</f>
        <v>0</v>
      </c>
      <c r="G277" s="150"/>
      <c r="H277" s="106">
        <f>SUM(H265:H276)</f>
        <v>0</v>
      </c>
      <c r="I277" s="60">
        <f t="shared" si="12"/>
        <v>0</v>
      </c>
    </row>
    <row r="278" spans="1:9" x14ac:dyDescent="0.25">
      <c r="A278" s="60"/>
      <c r="C278" s="60"/>
      <c r="D278" s="60"/>
      <c r="E278" s="60"/>
      <c r="F278" s="60"/>
      <c r="G278" s="60"/>
      <c r="H278" s="60"/>
    </row>
    <row r="279" spans="1:9" s="60" customFormat="1" x14ac:dyDescent="0.25"/>
    <row r="280" spans="1:9" s="60" customFormat="1" ht="15.75" customHeight="1" x14ac:dyDescent="0.25">
      <c r="A280" s="159" t="s">
        <v>331</v>
      </c>
      <c r="B280" s="159"/>
      <c r="D280" s="117"/>
      <c r="E280" s="117"/>
      <c r="F280" s="157"/>
      <c r="G280" s="158"/>
      <c r="H280" s="117"/>
    </row>
    <row r="281" spans="1:9" s="60" customFormat="1" ht="15.75" customHeight="1" x14ac:dyDescent="0.25">
      <c r="A281" s="141" t="s">
        <v>309</v>
      </c>
      <c r="B281" s="141"/>
      <c r="C281" s="113"/>
      <c r="D281" s="113"/>
      <c r="E281" s="113"/>
      <c r="F281" s="142"/>
      <c r="G281" s="143"/>
      <c r="H281" s="113"/>
    </row>
    <row r="282" spans="1:9" s="60" customFormat="1" ht="15.75" customHeight="1" x14ac:dyDescent="0.25">
      <c r="A282" s="141" t="s">
        <v>310</v>
      </c>
      <c r="B282" s="141"/>
      <c r="C282" s="115"/>
      <c r="D282" s="115"/>
      <c r="E282" s="115"/>
      <c r="F282" s="144"/>
      <c r="G282" s="145"/>
      <c r="H282" s="115"/>
    </row>
    <row r="283" spans="1:9" s="60" customFormat="1" ht="15.75" customHeight="1" x14ac:dyDescent="0.25">
      <c r="A283" s="146" t="s">
        <v>281</v>
      </c>
      <c r="B283" s="146"/>
      <c r="C283" s="114"/>
      <c r="D283" s="114"/>
      <c r="E283" s="114"/>
      <c r="F283" s="147"/>
      <c r="G283" s="148"/>
      <c r="H283" s="114"/>
    </row>
    <row r="284" spans="1:9" x14ac:dyDescent="0.25">
      <c r="A284" s="138" t="s">
        <v>10</v>
      </c>
      <c r="B284" s="138"/>
      <c r="C284" s="120"/>
      <c r="D284" s="120"/>
      <c r="E284" s="120"/>
      <c r="F284" s="139"/>
      <c r="G284" s="140"/>
      <c r="H284" s="120"/>
      <c r="I284" s="60">
        <f>SUM(C284:H284)</f>
        <v>0</v>
      </c>
    </row>
    <row r="285" spans="1:9" x14ac:dyDescent="0.25">
      <c r="A285" s="138" t="s">
        <v>277</v>
      </c>
      <c r="B285" s="138"/>
      <c r="C285" s="120"/>
      <c r="D285" s="120"/>
      <c r="E285" s="120"/>
      <c r="F285" s="139"/>
      <c r="G285" s="140"/>
      <c r="H285" s="120"/>
      <c r="I285" s="60">
        <f t="shared" ref="I285:I296" si="13">SUM(C285:H285)</f>
        <v>0</v>
      </c>
    </row>
    <row r="286" spans="1:9" x14ac:dyDescent="0.25">
      <c r="A286" s="138" t="s">
        <v>278</v>
      </c>
      <c r="B286" s="138"/>
      <c r="C286" s="120"/>
      <c r="D286" s="120"/>
      <c r="E286" s="120"/>
      <c r="F286" s="139"/>
      <c r="G286" s="140"/>
      <c r="H286" s="120"/>
      <c r="I286" s="60">
        <f t="shared" si="13"/>
        <v>0</v>
      </c>
    </row>
    <row r="287" spans="1:9" x14ac:dyDescent="0.25">
      <c r="A287" s="138" t="s">
        <v>279</v>
      </c>
      <c r="B287" s="138"/>
      <c r="C287" s="120"/>
      <c r="D287" s="120"/>
      <c r="E287" s="120"/>
      <c r="F287" s="139"/>
      <c r="G287" s="140"/>
      <c r="H287" s="120"/>
      <c r="I287" s="60">
        <f t="shared" si="13"/>
        <v>0</v>
      </c>
    </row>
    <row r="288" spans="1:9" x14ac:dyDescent="0.25">
      <c r="A288" s="138" t="s">
        <v>324</v>
      </c>
      <c r="B288" s="138"/>
      <c r="C288" s="120"/>
      <c r="D288" s="120"/>
      <c r="E288" s="120"/>
      <c r="F288" s="139"/>
      <c r="G288" s="140"/>
      <c r="H288" s="120"/>
      <c r="I288" s="60">
        <f t="shared" si="13"/>
        <v>0</v>
      </c>
    </row>
    <row r="289" spans="1:9" x14ac:dyDescent="0.25">
      <c r="A289" s="138" t="s">
        <v>325</v>
      </c>
      <c r="B289" s="138"/>
      <c r="C289" s="120"/>
      <c r="D289" s="120"/>
      <c r="E289" s="120"/>
      <c r="F289" s="139"/>
      <c r="G289" s="140"/>
      <c r="H289" s="120"/>
      <c r="I289" s="60">
        <f t="shared" si="13"/>
        <v>0</v>
      </c>
    </row>
    <row r="290" spans="1:9" x14ac:dyDescent="0.25">
      <c r="A290" s="138" t="s">
        <v>15</v>
      </c>
      <c r="B290" s="138"/>
      <c r="C290" s="120"/>
      <c r="D290" s="120"/>
      <c r="E290" s="120"/>
      <c r="F290" s="139"/>
      <c r="G290" s="140"/>
      <c r="H290" s="120"/>
      <c r="I290" s="60">
        <f t="shared" si="13"/>
        <v>0</v>
      </c>
    </row>
    <row r="291" spans="1:9" x14ac:dyDescent="0.25">
      <c r="A291" s="138" t="s">
        <v>11</v>
      </c>
      <c r="B291" s="138"/>
      <c r="C291" s="120"/>
      <c r="D291" s="120"/>
      <c r="E291" s="120"/>
      <c r="F291" s="139"/>
      <c r="G291" s="140"/>
      <c r="H291" s="120"/>
      <c r="I291" s="60">
        <f t="shared" si="13"/>
        <v>0</v>
      </c>
    </row>
    <row r="292" spans="1:9" x14ac:dyDescent="0.25">
      <c r="A292" s="138" t="s">
        <v>12</v>
      </c>
      <c r="B292" s="138"/>
      <c r="C292" s="120"/>
      <c r="D292" s="120"/>
      <c r="E292" s="120"/>
      <c r="F292" s="139"/>
      <c r="G292" s="140"/>
      <c r="H292" s="120"/>
      <c r="I292" s="60">
        <f t="shared" si="13"/>
        <v>0</v>
      </c>
    </row>
    <row r="293" spans="1:9" x14ac:dyDescent="0.25">
      <c r="A293" s="138" t="s">
        <v>13</v>
      </c>
      <c r="B293" s="138"/>
      <c r="C293" s="120"/>
      <c r="D293" s="120"/>
      <c r="E293" s="120"/>
      <c r="F293" s="139"/>
      <c r="G293" s="140"/>
      <c r="H293" s="120"/>
      <c r="I293" s="60">
        <f t="shared" si="13"/>
        <v>0</v>
      </c>
    </row>
    <row r="294" spans="1:9" x14ac:dyDescent="0.25">
      <c r="A294" s="138" t="s">
        <v>14</v>
      </c>
      <c r="B294" s="138"/>
      <c r="C294" s="120"/>
      <c r="D294" s="120"/>
      <c r="E294" s="120"/>
      <c r="F294" s="139"/>
      <c r="G294" s="140"/>
      <c r="H294" s="120"/>
      <c r="I294" s="60">
        <f t="shared" si="13"/>
        <v>0</v>
      </c>
    </row>
    <row r="295" spans="1:9" x14ac:dyDescent="0.25">
      <c r="A295" s="138" t="s">
        <v>280</v>
      </c>
      <c r="B295" s="138"/>
      <c r="C295" s="120"/>
      <c r="D295" s="120"/>
      <c r="E295" s="120"/>
      <c r="F295" s="139"/>
      <c r="G295" s="140"/>
      <c r="H295" s="120"/>
      <c r="I295" s="60">
        <f t="shared" si="13"/>
        <v>0</v>
      </c>
    </row>
    <row r="296" spans="1:9" x14ac:dyDescent="0.25">
      <c r="A296" s="153" t="s">
        <v>282</v>
      </c>
      <c r="B296" s="154"/>
      <c r="C296" s="105">
        <f>SUM(C284:C295)</f>
        <v>0</v>
      </c>
      <c r="D296" s="105">
        <f>SUM(D284:D295)</f>
        <v>0</v>
      </c>
      <c r="E296" s="105">
        <f>SUM(E284:E295)</f>
        <v>0</v>
      </c>
      <c r="F296" s="149">
        <f>SUM(F284:G295)</f>
        <v>0</v>
      </c>
      <c r="G296" s="150"/>
      <c r="H296" s="106">
        <f>SUM(H284:H295)</f>
        <v>0</v>
      </c>
      <c r="I296" s="60">
        <f t="shared" si="13"/>
        <v>0</v>
      </c>
    </row>
    <row r="298" spans="1:9" s="60" customFormat="1" ht="15.75" customHeight="1" x14ac:dyDescent="0.25">
      <c r="A298" s="141" t="s">
        <v>309</v>
      </c>
      <c r="B298" s="141"/>
      <c r="C298" s="113"/>
      <c r="D298" s="113"/>
      <c r="E298" s="113"/>
      <c r="F298" s="142"/>
      <c r="G298" s="143"/>
      <c r="H298" s="113"/>
    </row>
    <row r="299" spans="1:9" s="60" customFormat="1" ht="15.75" customHeight="1" x14ac:dyDescent="0.25">
      <c r="A299" s="141" t="s">
        <v>310</v>
      </c>
      <c r="B299" s="141"/>
      <c r="C299" s="115"/>
      <c r="D299" s="115"/>
      <c r="E299" s="115"/>
      <c r="F299" s="144"/>
      <c r="G299" s="145"/>
      <c r="H299" s="115"/>
    </row>
    <row r="300" spans="1:9" s="60" customFormat="1" ht="15.75" customHeight="1" x14ac:dyDescent="0.25">
      <c r="A300" s="146" t="s">
        <v>281</v>
      </c>
      <c r="B300" s="146"/>
      <c r="C300" s="114"/>
      <c r="D300" s="114"/>
      <c r="E300" s="114"/>
      <c r="F300" s="147"/>
      <c r="G300" s="148"/>
      <c r="H300" s="114"/>
    </row>
    <row r="301" spans="1:9" x14ac:dyDescent="0.25">
      <c r="A301" s="138" t="s">
        <v>10</v>
      </c>
      <c r="B301" s="138"/>
      <c r="C301" s="120"/>
      <c r="D301" s="120"/>
      <c r="E301" s="120"/>
      <c r="F301" s="139"/>
      <c r="G301" s="140"/>
      <c r="H301" s="120"/>
      <c r="I301" s="60">
        <f>SUM(C301:H301)</f>
        <v>0</v>
      </c>
    </row>
    <row r="302" spans="1:9" x14ac:dyDescent="0.25">
      <c r="A302" s="138" t="s">
        <v>277</v>
      </c>
      <c r="B302" s="138"/>
      <c r="C302" s="120"/>
      <c r="D302" s="120"/>
      <c r="E302" s="120"/>
      <c r="F302" s="139"/>
      <c r="G302" s="140"/>
      <c r="H302" s="120"/>
      <c r="I302" s="60">
        <f t="shared" ref="I302:I313" si="14">SUM(C302:H302)</f>
        <v>0</v>
      </c>
    </row>
    <row r="303" spans="1:9" x14ac:dyDescent="0.25">
      <c r="A303" s="138" t="s">
        <v>278</v>
      </c>
      <c r="B303" s="138"/>
      <c r="C303" s="120"/>
      <c r="D303" s="120"/>
      <c r="E303" s="120"/>
      <c r="F303" s="139"/>
      <c r="G303" s="140"/>
      <c r="H303" s="120"/>
      <c r="I303" s="60">
        <f t="shared" si="14"/>
        <v>0</v>
      </c>
    </row>
    <row r="304" spans="1:9" x14ac:dyDescent="0.25">
      <c r="A304" s="138" t="s">
        <v>279</v>
      </c>
      <c r="B304" s="138"/>
      <c r="C304" s="120"/>
      <c r="D304" s="120"/>
      <c r="E304" s="120"/>
      <c r="F304" s="139"/>
      <c r="G304" s="140"/>
      <c r="H304" s="120"/>
      <c r="I304" s="60">
        <f t="shared" si="14"/>
        <v>0</v>
      </c>
    </row>
    <row r="305" spans="1:9" x14ac:dyDescent="0.25">
      <c r="A305" s="138" t="s">
        <v>324</v>
      </c>
      <c r="B305" s="138"/>
      <c r="C305" s="120"/>
      <c r="D305" s="120"/>
      <c r="E305" s="120"/>
      <c r="F305" s="139"/>
      <c r="G305" s="140"/>
      <c r="H305" s="120"/>
      <c r="I305" s="60">
        <f t="shared" si="14"/>
        <v>0</v>
      </c>
    </row>
    <row r="306" spans="1:9" x14ac:dyDescent="0.25">
      <c r="A306" s="138" t="s">
        <v>325</v>
      </c>
      <c r="B306" s="138"/>
      <c r="C306" s="120"/>
      <c r="D306" s="120"/>
      <c r="E306" s="120"/>
      <c r="F306" s="139"/>
      <c r="G306" s="140"/>
      <c r="H306" s="120"/>
      <c r="I306" s="60">
        <f t="shared" si="14"/>
        <v>0</v>
      </c>
    </row>
    <row r="307" spans="1:9" x14ac:dyDescent="0.25">
      <c r="A307" s="138" t="s">
        <v>15</v>
      </c>
      <c r="B307" s="138"/>
      <c r="C307" s="120"/>
      <c r="D307" s="120"/>
      <c r="E307" s="120"/>
      <c r="F307" s="139"/>
      <c r="G307" s="140"/>
      <c r="H307" s="120"/>
      <c r="I307" s="60">
        <f t="shared" si="14"/>
        <v>0</v>
      </c>
    </row>
    <row r="308" spans="1:9" x14ac:dyDescent="0.25">
      <c r="A308" s="138" t="s">
        <v>11</v>
      </c>
      <c r="B308" s="138"/>
      <c r="C308" s="120"/>
      <c r="D308" s="120"/>
      <c r="E308" s="120"/>
      <c r="F308" s="139"/>
      <c r="G308" s="140"/>
      <c r="H308" s="120"/>
      <c r="I308" s="60">
        <f t="shared" si="14"/>
        <v>0</v>
      </c>
    </row>
    <row r="309" spans="1:9" x14ac:dyDescent="0.25">
      <c r="A309" s="138" t="s">
        <v>12</v>
      </c>
      <c r="B309" s="138"/>
      <c r="C309" s="120"/>
      <c r="D309" s="120"/>
      <c r="E309" s="120"/>
      <c r="F309" s="139"/>
      <c r="G309" s="140"/>
      <c r="H309" s="120"/>
      <c r="I309" s="60">
        <f t="shared" si="14"/>
        <v>0</v>
      </c>
    </row>
    <row r="310" spans="1:9" x14ac:dyDescent="0.25">
      <c r="A310" s="138" t="s">
        <v>13</v>
      </c>
      <c r="B310" s="138"/>
      <c r="C310" s="120"/>
      <c r="D310" s="120"/>
      <c r="E310" s="120"/>
      <c r="F310" s="139"/>
      <c r="G310" s="140"/>
      <c r="H310" s="120"/>
      <c r="I310" s="60">
        <f t="shared" si="14"/>
        <v>0</v>
      </c>
    </row>
    <row r="311" spans="1:9" x14ac:dyDescent="0.25">
      <c r="A311" s="138" t="s">
        <v>14</v>
      </c>
      <c r="B311" s="138"/>
      <c r="C311" s="120"/>
      <c r="D311" s="120"/>
      <c r="E311" s="120"/>
      <c r="F311" s="139"/>
      <c r="G311" s="140"/>
      <c r="H311" s="120"/>
      <c r="I311" s="60">
        <f t="shared" si="14"/>
        <v>0</v>
      </c>
    </row>
    <row r="312" spans="1:9" x14ac:dyDescent="0.25">
      <c r="A312" s="138" t="s">
        <v>280</v>
      </c>
      <c r="B312" s="138"/>
      <c r="C312" s="120"/>
      <c r="D312" s="120"/>
      <c r="E312" s="120"/>
      <c r="F312" s="139"/>
      <c r="G312" s="140"/>
      <c r="H312" s="120"/>
      <c r="I312" s="60">
        <f t="shared" si="14"/>
        <v>0</v>
      </c>
    </row>
    <row r="313" spans="1:9" x14ac:dyDescent="0.25">
      <c r="A313" s="153" t="s">
        <v>282</v>
      </c>
      <c r="B313" s="154"/>
      <c r="C313" s="105">
        <f>SUM(C301:C312)</f>
        <v>0</v>
      </c>
      <c r="D313" s="105">
        <f t="shared" ref="D313" si="15">SUM(D301:D312)</f>
        <v>0</v>
      </c>
      <c r="E313" s="105">
        <f t="shared" ref="E313" si="16">SUM(E301:E312)</f>
        <v>0</v>
      </c>
      <c r="F313" s="149">
        <f>SUM(F301:G312)</f>
        <v>0</v>
      </c>
      <c r="G313" s="150"/>
      <c r="H313" s="106">
        <f>SUM(H301:H312)</f>
        <v>0</v>
      </c>
      <c r="I313" s="60">
        <f t="shared" si="14"/>
        <v>0</v>
      </c>
    </row>
    <row r="314" spans="1:9" x14ac:dyDescent="0.25">
      <c r="A314" s="60"/>
      <c r="C314" s="60"/>
      <c r="D314" s="60"/>
      <c r="E314" s="60"/>
      <c r="F314" s="60"/>
      <c r="G314" s="60"/>
      <c r="H314" s="60"/>
    </row>
    <row r="315" spans="1:9" s="60" customFormat="1" ht="15.75" customHeight="1" x14ac:dyDescent="0.25">
      <c r="A315" s="141" t="s">
        <v>309</v>
      </c>
      <c r="B315" s="141"/>
      <c r="C315" s="113"/>
      <c r="D315" s="113"/>
      <c r="E315" s="113"/>
      <c r="F315" s="142"/>
      <c r="G315" s="143"/>
      <c r="H315" s="113"/>
    </row>
    <row r="316" spans="1:9" s="60" customFormat="1" ht="15.75" customHeight="1" x14ac:dyDescent="0.25">
      <c r="A316" s="141" t="s">
        <v>310</v>
      </c>
      <c r="B316" s="141"/>
      <c r="C316" s="115"/>
      <c r="D316" s="115"/>
      <c r="E316" s="115"/>
      <c r="F316" s="144"/>
      <c r="G316" s="145"/>
      <c r="H316" s="115"/>
    </row>
    <row r="317" spans="1:9" s="60" customFormat="1" ht="15.75" customHeight="1" x14ac:dyDescent="0.25">
      <c r="A317" s="146" t="s">
        <v>281</v>
      </c>
      <c r="B317" s="146"/>
      <c r="C317" s="114"/>
      <c r="D317" s="114"/>
      <c r="E317" s="114"/>
      <c r="F317" s="147"/>
      <c r="G317" s="148"/>
      <c r="H317" s="114"/>
    </row>
    <row r="318" spans="1:9" x14ac:dyDescent="0.25">
      <c r="A318" s="138" t="s">
        <v>10</v>
      </c>
      <c r="B318" s="138"/>
      <c r="C318" s="120"/>
      <c r="D318" s="120"/>
      <c r="E318" s="120"/>
      <c r="F318" s="139"/>
      <c r="G318" s="140"/>
      <c r="H318" s="120"/>
      <c r="I318" s="60">
        <f>SUM(C318:H318)</f>
        <v>0</v>
      </c>
    </row>
    <row r="319" spans="1:9" x14ac:dyDescent="0.25">
      <c r="A319" s="138" t="s">
        <v>277</v>
      </c>
      <c r="B319" s="138"/>
      <c r="C319" s="120"/>
      <c r="D319" s="120"/>
      <c r="E319" s="120"/>
      <c r="F319" s="139"/>
      <c r="G319" s="140"/>
      <c r="H319" s="120"/>
      <c r="I319" s="60">
        <f t="shared" ref="I319:I330" si="17">SUM(C319:H319)</f>
        <v>0</v>
      </c>
    </row>
    <row r="320" spans="1:9" x14ac:dyDescent="0.25">
      <c r="A320" s="138" t="s">
        <v>278</v>
      </c>
      <c r="B320" s="138"/>
      <c r="C320" s="120"/>
      <c r="D320" s="120"/>
      <c r="E320" s="120"/>
      <c r="F320" s="139"/>
      <c r="G320" s="140"/>
      <c r="H320" s="120"/>
      <c r="I320" s="60">
        <f t="shared" si="17"/>
        <v>0</v>
      </c>
    </row>
    <row r="321" spans="1:9" x14ac:dyDescent="0.25">
      <c r="A321" s="138" t="s">
        <v>279</v>
      </c>
      <c r="B321" s="138"/>
      <c r="C321" s="120"/>
      <c r="D321" s="120"/>
      <c r="E321" s="120"/>
      <c r="F321" s="139"/>
      <c r="G321" s="140"/>
      <c r="H321" s="120"/>
      <c r="I321" s="60">
        <f t="shared" si="17"/>
        <v>0</v>
      </c>
    </row>
    <row r="322" spans="1:9" x14ac:dyDescent="0.25">
      <c r="A322" s="138" t="s">
        <v>324</v>
      </c>
      <c r="B322" s="138"/>
      <c r="C322" s="120"/>
      <c r="D322" s="120"/>
      <c r="E322" s="120"/>
      <c r="F322" s="139"/>
      <c r="G322" s="140"/>
      <c r="H322" s="120"/>
      <c r="I322" s="60">
        <f t="shared" si="17"/>
        <v>0</v>
      </c>
    </row>
    <row r="323" spans="1:9" x14ac:dyDescent="0.25">
      <c r="A323" s="138" t="s">
        <v>325</v>
      </c>
      <c r="B323" s="138"/>
      <c r="C323" s="120"/>
      <c r="D323" s="120"/>
      <c r="E323" s="120"/>
      <c r="F323" s="139"/>
      <c r="G323" s="140"/>
      <c r="H323" s="120"/>
      <c r="I323" s="60">
        <f t="shared" si="17"/>
        <v>0</v>
      </c>
    </row>
    <row r="324" spans="1:9" x14ac:dyDescent="0.25">
      <c r="A324" s="138" t="s">
        <v>15</v>
      </c>
      <c r="B324" s="138"/>
      <c r="C324" s="120"/>
      <c r="D324" s="120"/>
      <c r="E324" s="120"/>
      <c r="F324" s="139"/>
      <c r="G324" s="140"/>
      <c r="H324" s="120"/>
      <c r="I324" s="60">
        <f t="shared" si="17"/>
        <v>0</v>
      </c>
    </row>
    <row r="325" spans="1:9" x14ac:dyDescent="0.25">
      <c r="A325" s="138" t="s">
        <v>11</v>
      </c>
      <c r="B325" s="138"/>
      <c r="C325" s="120"/>
      <c r="D325" s="120"/>
      <c r="E325" s="120"/>
      <c r="F325" s="139"/>
      <c r="G325" s="140"/>
      <c r="H325" s="120"/>
      <c r="I325" s="60">
        <f t="shared" si="17"/>
        <v>0</v>
      </c>
    </row>
    <row r="326" spans="1:9" x14ac:dyDescent="0.25">
      <c r="A326" s="138" t="s">
        <v>12</v>
      </c>
      <c r="B326" s="138"/>
      <c r="C326" s="120"/>
      <c r="D326" s="120"/>
      <c r="E326" s="120"/>
      <c r="F326" s="139"/>
      <c r="G326" s="140"/>
      <c r="H326" s="120"/>
      <c r="I326" s="60">
        <f t="shared" si="17"/>
        <v>0</v>
      </c>
    </row>
    <row r="327" spans="1:9" x14ac:dyDescent="0.25">
      <c r="A327" s="138" t="s">
        <v>13</v>
      </c>
      <c r="B327" s="138"/>
      <c r="C327" s="120"/>
      <c r="D327" s="120"/>
      <c r="E327" s="120"/>
      <c r="F327" s="139"/>
      <c r="G327" s="140"/>
      <c r="H327" s="120"/>
      <c r="I327" s="60">
        <f t="shared" si="17"/>
        <v>0</v>
      </c>
    </row>
    <row r="328" spans="1:9" x14ac:dyDescent="0.25">
      <c r="A328" s="138" t="s">
        <v>14</v>
      </c>
      <c r="B328" s="138"/>
      <c r="C328" s="120"/>
      <c r="D328" s="120"/>
      <c r="E328" s="120"/>
      <c r="F328" s="139"/>
      <c r="G328" s="140"/>
      <c r="H328" s="120"/>
      <c r="I328" s="60">
        <f t="shared" si="17"/>
        <v>0</v>
      </c>
    </row>
    <row r="329" spans="1:9" x14ac:dyDescent="0.25">
      <c r="A329" s="138" t="s">
        <v>280</v>
      </c>
      <c r="B329" s="138"/>
      <c r="C329" s="120"/>
      <c r="D329" s="120"/>
      <c r="E329" s="120"/>
      <c r="F329" s="139"/>
      <c r="G329" s="140"/>
      <c r="H329" s="120"/>
      <c r="I329" s="60">
        <f t="shared" si="17"/>
        <v>0</v>
      </c>
    </row>
    <row r="330" spans="1:9" x14ac:dyDescent="0.25">
      <c r="A330" s="153" t="s">
        <v>282</v>
      </c>
      <c r="B330" s="154"/>
      <c r="C330" s="105">
        <f>SUM(C318:C329)</f>
        <v>0</v>
      </c>
      <c r="D330" s="105">
        <f>SUM(D318:D329)</f>
        <v>0</v>
      </c>
      <c r="E330" s="105">
        <f>SUM(E318:E329)</f>
        <v>0</v>
      </c>
      <c r="F330" s="149">
        <f>SUM(F318:G329)</f>
        <v>0</v>
      </c>
      <c r="G330" s="150"/>
      <c r="H330" s="106">
        <f>SUM(H318:H329)</f>
        <v>0</v>
      </c>
      <c r="I330" s="60">
        <f t="shared" si="17"/>
        <v>0</v>
      </c>
    </row>
    <row r="331" spans="1:9" x14ac:dyDescent="0.25">
      <c r="A331" s="60"/>
      <c r="C331" s="60"/>
      <c r="D331" s="60"/>
      <c r="E331" s="60"/>
      <c r="F331" s="60"/>
      <c r="G331" s="60"/>
      <c r="H331" s="60"/>
    </row>
    <row r="332" spans="1:9" s="60" customFormat="1" x14ac:dyDescent="0.25"/>
    <row r="333" spans="1:9" s="60" customFormat="1" ht="15.75" customHeight="1" x14ac:dyDescent="0.25">
      <c r="A333" s="159" t="s">
        <v>331</v>
      </c>
      <c r="B333" s="159"/>
      <c r="D333" s="117"/>
      <c r="E333" s="117"/>
      <c r="F333" s="157"/>
      <c r="G333" s="158"/>
      <c r="H333" s="117"/>
    </row>
    <row r="334" spans="1:9" s="60" customFormat="1" ht="15.75" customHeight="1" x14ac:dyDescent="0.25">
      <c r="A334" s="141" t="s">
        <v>309</v>
      </c>
      <c r="B334" s="141"/>
      <c r="C334" s="113"/>
      <c r="D334" s="113"/>
      <c r="E334" s="113"/>
      <c r="F334" s="142"/>
      <c r="G334" s="143"/>
      <c r="H334" s="113"/>
    </row>
    <row r="335" spans="1:9" s="60" customFormat="1" ht="15.75" customHeight="1" x14ac:dyDescent="0.25">
      <c r="A335" s="141" t="s">
        <v>310</v>
      </c>
      <c r="B335" s="141"/>
      <c r="C335" s="115"/>
      <c r="D335" s="115"/>
      <c r="E335" s="115"/>
      <c r="F335" s="144"/>
      <c r="G335" s="145"/>
      <c r="H335" s="115"/>
    </row>
    <row r="336" spans="1:9" s="60" customFormat="1" ht="15.75" customHeight="1" x14ac:dyDescent="0.25">
      <c r="A336" s="146" t="s">
        <v>281</v>
      </c>
      <c r="B336" s="146"/>
      <c r="C336" s="114"/>
      <c r="D336" s="114"/>
      <c r="E336" s="114"/>
      <c r="F336" s="147"/>
      <c r="G336" s="148"/>
      <c r="H336" s="114"/>
    </row>
    <row r="337" spans="1:9" x14ac:dyDescent="0.25">
      <c r="A337" s="138" t="s">
        <v>10</v>
      </c>
      <c r="B337" s="138"/>
      <c r="C337" s="120"/>
      <c r="D337" s="120"/>
      <c r="E337" s="120"/>
      <c r="F337" s="139"/>
      <c r="G337" s="140"/>
      <c r="H337" s="120"/>
      <c r="I337" s="60">
        <f>SUM(C337:H337)</f>
        <v>0</v>
      </c>
    </row>
    <row r="338" spans="1:9" x14ac:dyDescent="0.25">
      <c r="A338" s="138" t="s">
        <v>277</v>
      </c>
      <c r="B338" s="138"/>
      <c r="C338" s="120"/>
      <c r="D338" s="120"/>
      <c r="E338" s="120"/>
      <c r="F338" s="139"/>
      <c r="G338" s="140"/>
      <c r="H338" s="120"/>
      <c r="I338" s="60">
        <f t="shared" ref="I338:I349" si="18">SUM(C338:H338)</f>
        <v>0</v>
      </c>
    </row>
    <row r="339" spans="1:9" x14ac:dyDescent="0.25">
      <c r="A339" s="138" t="s">
        <v>278</v>
      </c>
      <c r="B339" s="138"/>
      <c r="C339" s="120"/>
      <c r="D339" s="120"/>
      <c r="E339" s="120"/>
      <c r="F339" s="139"/>
      <c r="G339" s="140"/>
      <c r="H339" s="120"/>
      <c r="I339" s="60">
        <f t="shared" si="18"/>
        <v>0</v>
      </c>
    </row>
    <row r="340" spans="1:9" x14ac:dyDescent="0.25">
      <c r="A340" s="138" t="s">
        <v>279</v>
      </c>
      <c r="B340" s="138"/>
      <c r="C340" s="120"/>
      <c r="D340" s="120"/>
      <c r="E340" s="120"/>
      <c r="F340" s="139"/>
      <c r="G340" s="140"/>
      <c r="H340" s="120"/>
      <c r="I340" s="60">
        <f t="shared" si="18"/>
        <v>0</v>
      </c>
    </row>
    <row r="341" spans="1:9" x14ac:dyDescent="0.25">
      <c r="A341" s="138" t="s">
        <v>324</v>
      </c>
      <c r="B341" s="138"/>
      <c r="C341" s="120"/>
      <c r="D341" s="120"/>
      <c r="E341" s="120"/>
      <c r="F341" s="139"/>
      <c r="G341" s="140"/>
      <c r="H341" s="120"/>
      <c r="I341" s="60">
        <f t="shared" si="18"/>
        <v>0</v>
      </c>
    </row>
    <row r="342" spans="1:9" x14ac:dyDescent="0.25">
      <c r="A342" s="138" t="s">
        <v>325</v>
      </c>
      <c r="B342" s="138"/>
      <c r="C342" s="120"/>
      <c r="D342" s="120"/>
      <c r="E342" s="120"/>
      <c r="F342" s="139"/>
      <c r="G342" s="140"/>
      <c r="H342" s="120"/>
      <c r="I342" s="60">
        <f t="shared" si="18"/>
        <v>0</v>
      </c>
    </row>
    <row r="343" spans="1:9" x14ac:dyDescent="0.25">
      <c r="A343" s="138" t="s">
        <v>15</v>
      </c>
      <c r="B343" s="138"/>
      <c r="C343" s="120"/>
      <c r="D343" s="120"/>
      <c r="E343" s="120"/>
      <c r="F343" s="139"/>
      <c r="G343" s="140"/>
      <c r="H343" s="120"/>
      <c r="I343" s="60">
        <f t="shared" si="18"/>
        <v>0</v>
      </c>
    </row>
    <row r="344" spans="1:9" x14ac:dyDescent="0.25">
      <c r="A344" s="138" t="s">
        <v>11</v>
      </c>
      <c r="B344" s="138"/>
      <c r="C344" s="120"/>
      <c r="D344" s="120"/>
      <c r="E344" s="120"/>
      <c r="F344" s="139"/>
      <c r="G344" s="140"/>
      <c r="H344" s="120"/>
      <c r="I344" s="60">
        <f t="shared" si="18"/>
        <v>0</v>
      </c>
    </row>
    <row r="345" spans="1:9" x14ac:dyDescent="0.25">
      <c r="A345" s="138" t="s">
        <v>12</v>
      </c>
      <c r="B345" s="138"/>
      <c r="C345" s="120"/>
      <c r="D345" s="120"/>
      <c r="E345" s="120"/>
      <c r="F345" s="139"/>
      <c r="G345" s="140"/>
      <c r="H345" s="120"/>
      <c r="I345" s="60">
        <f t="shared" si="18"/>
        <v>0</v>
      </c>
    </row>
    <row r="346" spans="1:9" x14ac:dyDescent="0.25">
      <c r="A346" s="138" t="s">
        <v>13</v>
      </c>
      <c r="B346" s="138"/>
      <c r="C346" s="120"/>
      <c r="D346" s="120"/>
      <c r="E346" s="120"/>
      <c r="F346" s="139"/>
      <c r="G346" s="140"/>
      <c r="H346" s="120"/>
      <c r="I346" s="60">
        <f t="shared" si="18"/>
        <v>0</v>
      </c>
    </row>
    <row r="347" spans="1:9" x14ac:dyDescent="0.25">
      <c r="A347" s="138" t="s">
        <v>14</v>
      </c>
      <c r="B347" s="138"/>
      <c r="C347" s="120"/>
      <c r="D347" s="120"/>
      <c r="E347" s="120"/>
      <c r="F347" s="139"/>
      <c r="G347" s="140"/>
      <c r="H347" s="120"/>
      <c r="I347" s="60">
        <f t="shared" si="18"/>
        <v>0</v>
      </c>
    </row>
    <row r="348" spans="1:9" x14ac:dyDescent="0.25">
      <c r="A348" s="138" t="s">
        <v>280</v>
      </c>
      <c r="B348" s="138"/>
      <c r="C348" s="120"/>
      <c r="D348" s="120"/>
      <c r="E348" s="120"/>
      <c r="F348" s="139"/>
      <c r="G348" s="140"/>
      <c r="H348" s="120"/>
      <c r="I348" s="60">
        <f t="shared" si="18"/>
        <v>0</v>
      </c>
    </row>
    <row r="349" spans="1:9" x14ac:dyDescent="0.25">
      <c r="A349" s="153" t="s">
        <v>282</v>
      </c>
      <c r="B349" s="154"/>
      <c r="C349" s="105">
        <f>SUM(C337:C348)</f>
        <v>0</v>
      </c>
      <c r="D349" s="105">
        <f>SUM(D337:D348)</f>
        <v>0</v>
      </c>
      <c r="E349" s="105">
        <f>SUM(E337:E348)</f>
        <v>0</v>
      </c>
      <c r="F349" s="149">
        <f>SUM(F337:G348)</f>
        <v>0</v>
      </c>
      <c r="G349" s="150"/>
      <c r="H349" s="106">
        <f>SUM(H337:H348)</f>
        <v>0</v>
      </c>
      <c r="I349" s="60">
        <f t="shared" si="18"/>
        <v>0</v>
      </c>
    </row>
    <row r="351" spans="1:9" s="60" customFormat="1" ht="15.75" customHeight="1" x14ac:dyDescent="0.25">
      <c r="A351" s="159" t="s">
        <v>285</v>
      </c>
      <c r="B351" s="159"/>
      <c r="D351" s="117"/>
      <c r="E351" s="117"/>
      <c r="F351" s="157"/>
      <c r="G351" s="158"/>
      <c r="H351" s="117"/>
    </row>
    <row r="352" spans="1:9" s="116" customFormat="1" x14ac:dyDescent="0.25">
      <c r="A352" s="285" t="s">
        <v>323</v>
      </c>
      <c r="B352" s="286"/>
      <c r="C352" s="113"/>
      <c r="D352" s="113"/>
      <c r="E352" s="113"/>
      <c r="F352" s="142"/>
      <c r="G352" s="143"/>
      <c r="H352" s="113"/>
    </row>
    <row r="353" spans="1:9" s="60" customFormat="1" ht="15.75" customHeight="1" x14ac:dyDescent="0.25">
      <c r="A353" s="146" t="s">
        <v>281</v>
      </c>
      <c r="B353" s="146"/>
      <c r="C353" s="114"/>
      <c r="D353" s="114"/>
      <c r="E353" s="114"/>
      <c r="F353" s="147"/>
      <c r="G353" s="148"/>
      <c r="H353" s="114"/>
    </row>
    <row r="354" spans="1:9" x14ac:dyDescent="0.25">
      <c r="A354" s="138" t="s">
        <v>10</v>
      </c>
      <c r="B354" s="138"/>
      <c r="C354" s="118">
        <f>IF($C$140=C352,$C$143,0)+IF($D$140=C352,$D$143,0)+IF($E$140=C352,$E$143,0)+IF($F$140=C352,$F$143,0)+IF($H$140=C352,$H$143,0)+IF($C$157=C352,$C$160,0)+IF($D$157=C352,$D$160,0)+IF($E$157=C352,$E$160,0)+IF($F$157=C352,$F$160,0)+IF($H$157=C352,$H$160,0)+IF($C$175=C352,$C$178,0)+IF($D$175=C352,$D$178,0)+IF($E$175=C352,$E$178,0)+IF($F$175=C352,$F$178,0)+IF($H$175=C352,$H$178,0)+IF($C$192=C352,$C$195,0)+IF($D$192=C352,$D$195,0)+IF($E$192=C352,$E$195,0)+IF($F$192=C352,$F$195,0)+IF($H$192=C352,$H$195,0)+IF($C$209=C352,$C$212,0)+IF($D$209=C352,$D$212,0)+IF($E$209=C352,$E$212,0)+IF($F$209=C352,$F$212,0)+IF($H$209=C352,$H$212,0)+IF($C$228=C352,$C$231,0)+IF($D$228=C352,$D$231,0)+IF($E$228=C352,$E$231,0)+IF($F$228=C352,$F$231,0)+IF($H$228=C352,$H$231,0)+IF($C$245=C352,$C$248,0)+IF($D$245=C352,$D$248,0)+IF($E$245=C352,$E$248,0)+IF($F$245=C352,$F$248,0)+IF($H$245=C352,$H$248,0)+IF($C$262=C352,$C$265,0)+IF($D$262=C352,$D$265,0)+IF($E$262=C352,$E$265,0)+IF($F$262=C352,$F$265,0)+IF($H$262=C352,$H$265,0)+IF($C$281=C352,$C$284,0)+IF($D$281=C352,$D$284,0)+IF($E$281=C352,$E$284,0)+IF($F$281=C352,$F$284,0)+IF($H$281=C352,$H$284,0)+IF($C$298=C352,$C$301,0)+IF($D$298=C352,$D$301,0)+IF($E$298=C352,$E$301,0)+IF($F$298=C352,$F$301,0)+IF($H$298=C352,$H$301,0)+IF($C$315=C352,$C$318,0)+IF($D$315=C352,$D$318,0)+IF($E$315=C352,$E$318,0)+IF($F$315=C352,$F$318,0)+IF($H$315=C352,$H$318,0)+IF($C$334=C352,$C$337,0)+IF($D$334=C352,$D$337,0)+IF($E$334=C352,$E$337,0)+IF($F$334=C352,$F$337,0)+IF($H$334=C352,$H$337,0)</f>
        <v>0</v>
      </c>
      <c r="D354" s="118">
        <f>IF($C$140=D352,$C$143,0)+IF($D$140=D352,$D$143,0)+IF($E$140=D352,$E$143,0)+IF($F$140=D352,$F$143,0)+IF($H$140=D352,$H$143,0)+IF($C$157=D352,$C$160,0)+IF($D$157=D352,$D$160,0)+IF($E$157=D352,$E$160,0)+IF($F$157=D352,$F$160,0)+IF($H$157=D352,$H$160,0)</f>
        <v>0</v>
      </c>
      <c r="E354" s="118">
        <f>IF($C$140=E352,$C$143,0)+IF($D$140=E352,$D$143,0)+IF($E$140=E352,$E$143,0)+IF($F$140=E352,$F$143,0)+IF($H$140=E352,$H$143,0)+IF($C$157=E352,$C$160,0)+IF($D$157=E352,$D$160,0)+IF($E$157=E352,$E$160,0)+IF($F$157=E352,$F$160,0)+IF($H$157=E352,$H$160,0)</f>
        <v>0</v>
      </c>
      <c r="F354" s="149">
        <f>IF($C$140=F352,$C$143,0)+IF($D$140=F352,$D$143,0)+IF($E$140=F352,$E$143,0)+IF($F$140=F352,$F$143,0)+IF($H$140=F352,$H$143,0)+IF($C$157=F352,$C$160,0)+IF($D$157=F352,$D$160,0)+IF($E$157=F352,$E$160,0)+IF($F$157=F352,$F$160,0)+IF($H$157=F352,$H$160,0)</f>
        <v>0</v>
      </c>
      <c r="G354" s="284"/>
      <c r="H354" s="118">
        <f>IF($C$140=H352,$C$143,0)+IF($D$140=H352,$D$143,0)+IF($E$140=H352,$E$143,0)+IF($F$140=H352,$F$143,0)+IF($H$140=H352,$H$143,0)+IF($C$157=H352,$C$160,0)+IF($D$157=H352,$D$160,0)+IF($E$157=H352,$E$160,0)+IF($F$157=H352,$F$160,0)+IF($H$157=H352,$H$160,0)</f>
        <v>0</v>
      </c>
      <c r="I354" s="60">
        <f>SUM(C354:H354)</f>
        <v>0</v>
      </c>
    </row>
    <row r="355" spans="1:9" x14ac:dyDescent="0.25">
      <c r="A355" s="138" t="s">
        <v>277</v>
      </c>
      <c r="B355" s="138"/>
      <c r="C355" s="118">
        <f>IF($C$140=C352,$C$144,0)+IF($D$140=C352,$D$144,0)+IF($E$140=C352,$E$144,0)+IF($F$140=C352,$F$144,0)+IF($H$140=C352,$H$144,0)+IF($C$157=C352,$C$161,0)+IF($D$157=C352,$D$161,0)+IF($E$157=C352,$E$161,0)+IF($F$157=C352,$F$161,0)+IF($H$157=C352,$H$161,0)+IF($C$175=C352,$C$179,0)+IF($D$175=C352,$D$179,0)+IF($E$175=C352,$E$179,0)+IF($F$175=C352,$F$179,0)+IF($H$175=C352,$H$179,0)+IF($C$192=C352,$C$196,0)+IF($D$192=C352,$D$196,0)+IF($E$192=C352,$E$196,0)+IF($F$192=C352,$F$196,0)+IF($H$192=C352,$H$196,0)+IF($C$209=C352,$C$213,0)+IF($D$209=C352,$D$213,0)+IF($E$209=C352,$E$213,0)+IF($F$209=C352,$F$213,0)+IF($H$209=C352,$H$213,0)+IF($C$228=C352,$C$232,0)+IF($D$228=C352,$D$232,0)+IF($E$228=C352,$E$232,0)+IF($F$228=C352,$F$232,0)+IF($H$228=C352,$H$232,0)+IF($C$245=C352,$C$249,0)+IF($D$245=C352,$D$249,0)+IF($E$245=C352,$E$249,0)+IF($F$245=C352,$F$249,0)+IF($H$245=C352,$H$249,0)+IF($C$262=C352,$C$266,0)+IF($D$262=C352,$D$266,0)+IF($E$262=C352,$E$266,0)+IF($F$262=C352,$F$266,0)+IF($H$262=C352,$H$266,0)+IF($C$281=C352,$C$285,0)+IF($D$281=C352,$D$285,0)+IF($E$281=C352,$E$285,0)+IF($F$281=C352,$F$285,0)+IF($H$281=C352,$H$285,0)+IF($C$298=C352,$C$302,0)+IF($D$298=C352,$D$302,0)+IF($E$298=C352,$E$302,0)+IF($F$298=C352,$F$302,0)+IF($H$298=C352,$H$302,0)+IF($C$315=C352,$C$319,0)+IF($D$315=C352,$D$319,0)+IF($E$315=C352,$E$319,0)+IF($F$315=C352,$F$319,0)+IF($H$315=C352,$H$319,0)+IF($C$334=C352,$C$338,0)+IF($D$334=C352,$D$338,0)+IF($E$334=C352,$E$338,0)+IF($F$334=C352,$F$338,0)+IF($H$334=C352,$H$338,0)</f>
        <v>0</v>
      </c>
      <c r="D355" s="118">
        <f>IF($C$140=D352,$C$144,0)+IF($D$140=D352,$D$144,0)+IF($E$140=D352,$E$144,0)+IF($F$140=D352,$F$144,0)+IF($H$140=D352,$H$144,0)+IF($C$157=D352,$C$161,0)+IF($D$157=D352,$D$161,0)+IF($E$157=D352,$E$161,0)+IF($F$157=D352,$F$161,0)+IF($H$157=D352,$H$161,0)+IF($C$175=D352,$C$179,0)+IF($D$175=D352,$D$179,0)+IF($E$175=D352,$E$179,0)+IF($F$175=D352,$F$179,0)+IF($H$175=D352,$H$179,0)+IF($C$192=D352,$C$196,0)+IF($D$192=D352,$D$196,0)+IF($E$192=D352,$E$196,0)+IF($F$192=D352,$F$196,0)+IF($H$192=D352,$H$196,0)+IF($C$209=D352,$C$213,0)+IF($D$209=D352,$D$213,0)+IF($E$209=D352,$E$213,0)+IF($F$209=D352,$F$213,0)+IF($H$209=D352,$H$213,0)+IF($C$228=D352,$C$232,0)+IF($D$228=D352,$D$232,0)+IF($E$228=D352,$E$232,0)+IF($F$228=D352,$F$232,0)+IF($H$228=D352,$H$232,0)+IF($C$245=D352,$C$249,0)+IF($D$245=D352,$D$249,0)+IF($E$245=D352,$E$249,0)+IF($F$245=D352,$F$249,0)+IF($H$245=D352,$H$249,0)+IF($C$262=D352,$C$266,0)+IF($D$262=D352,$D$266,0)+IF($E$262=D352,$E$266,0)+IF($F$262=D352,$F$266,0)+IF($H$262=D352,$H$266,0)+IF($C$281=D352,$C$285,0)+IF($D$281=D352,$D$285,0)+IF($E$281=D352,$E$285,0)+IF($F$281=D352,$F$285,0)+IF($H$281=D352,$H$285,0)+IF($C$298=D352,$C$302,0)+IF($D$298=D352,$D$302,0)+IF($E$298=D352,$E$302,0)+IF($F$298=D352,$F$302,0)+IF($H$298=D352,$H$302,0)+IF($C$315=D352,$C$319,0)+IF($D$315=D352,$D$319,0)+IF($E$315=D352,$E$319,0)+IF($F$315=D352,$F$319,0)+IF($H$315=D352,$H$319,0)+IF($C$334=D352,$C$338,0)+IF($D$334=D352,$D$338,0)+IF($E$334=D352,$E$338,0)+IF($F$334=D352,$F$338,0)+IF($H$334=D352,$H$338,0)</f>
        <v>0</v>
      </c>
      <c r="E355" s="118">
        <f>IF($C$140=E352,$C$144,0)+IF($D$140=E352,$D$144,0)+IF($E$140=E352,$E$144,0)+IF($F$140=E352,$F$144,0)+IF($H$140=E352,$H$144,0)+IF($C$157=E352,$C$161,0)+IF($D$157=E352,$D$161,0)+IF($E$157=E352,$E$161,0)+IF($F$157=E352,$F$161,0)+IF($H$157=E352,$H$161,0)+IF($C$175=E352,$C$179,0)+IF($D$175=E352,$D$179,0)+IF($E$175=E352,$E$179,0)+IF($F$175=E352,$F$179,0)+IF($H$175=E352,$H$179,0)+IF($C$192=E352,$C$196,0)+IF($D$192=E352,$D$196,0)+IF($E$192=E352,$E$196,0)+IF($F$192=E352,$F$196,0)+IF($H$192=E352,$H$196,0)+IF($C$209=E352,$C$213,0)+IF($D$209=E352,$D$213,0)+IF($E$209=E352,$E$213,0)+IF($F$209=E352,$F$213,0)+IF($H$209=E352,$H$213,0)+IF($C$228=E352,$C$232,0)+IF($D$228=E352,$D$232,0)+IF($E$228=E352,$E$232,0)+IF($F$228=E352,$F$232,0)+IF($H$228=E352,$H$232,0)+IF($C$245=E352,$C$249,0)+IF($D$245=E352,$D$249,0)+IF($E$245=E352,$E$249,0)+IF($F$245=E352,$F$249,0)+IF($H$245=E352,$H$249,0)+IF($C$262=E352,$C$266,0)+IF($D$262=E352,$D$266,0)+IF($E$262=E352,$E$266,0)+IF($F$262=E352,$F$266,0)+IF($H$262=E352,$H$266,0)+IF($C$281=E352,$C$285,0)+IF($D$281=E352,$D$285,0)+IF($E$281=E352,$E$285,0)+IF($F$281=E352,$F$285,0)+IF($H$281=E352,$H$285,0)+IF($C$298=E352,$C$302,0)+IF($D$298=E352,$D$302,0)+IF($E$298=E352,$E$302,0)+IF($F$298=E352,$F$302,0)+IF($H$298=E352,$H$302,0)+IF($C$315=E352,$C$319,0)+IF($D$315=E352,$D$319,0)+IF($E$315=E352,$E$319,0)+IF($F$315=E352,$F$319,0)+IF($H$315=E352,$H$319,0)+IF($C$334=E352,$C$338,0)+IF($D$334=E352,$D$338,0)+IF($E$334=E352,$E$338,0)+IF($F$334=E352,$F$338,0)+IF($H$334=E352,$H$338,0)</f>
        <v>0</v>
      </c>
      <c r="F355" s="149">
        <f>IF($C$140=F352,$C$144,0)+IF($D$140=F352,$D$144,0)+IF($E$140=F352,$E$144,0)+IF($F$140=F352,$F$144,0)+IF($H$140=F352,$H$144,0)+IF($C$157=F352,$C$161,0)+IF($D$157=F352,$D$161,0)+IF($E$157=F352,$E$161,0)+IF($F$157=F352,$F$161,0)+IF($H$157=F352,$H$161,0)+IF($C$175=F352,$C$179,0)+IF($D$175=F352,$D$179,0)+IF($E$175=F352,$E$179,0)+IF($F$175=F352,$F$179,0)+IF($H$175=F352,$H$179,0)+IF($C$192=F352,$C$196,0)+IF($D$192=F352,$D$196,0)+IF($E$192=F352,$E$196,0)+IF($F$192=F352,$F$196,0)+IF($H$192=F352,$H$196,0)+IF($C$209=F352,$C$213,0)+IF($D$209=F352,$D$213,0)+IF($E$209=F352,$E$213,0)+IF($F$209=F352,$F$213,0)+IF($H$209=F352,$H$213,0)+IF($C$228=F352,$C$232,0)+IF($D$228=F352,$D$232,0)+IF($E$228=F352,$E$232,0)+IF($F$228=F352,$F$232,0)+IF($H$228=F352,$H$232,0)+IF($C$245=F352,$C$249,0)+IF($D$245=F352,$D$249,0)+IF($E$245=F352,$E$249,0)+IF($F$245=F352,$F$249,0)+IF($H$245=F352,$H$249,0)+IF($C$262=F352,$C$266,0)+IF($D$262=F352,$D$266,0)+IF($E$262=F352,$E$266,0)+IF($F$262=F352,$F$266,0)+IF($H$262=F352,$H$266,0)+IF($C$281=F352,$C$285,0)+IF($D$281=F352,$D$285,0)+IF($E$281=F352,$E$285,0)+IF($F$281=F352,$F$285,0)+IF($H$281=F352,$H$285,0)+IF($C$298=F352,$C$302,0)+IF($D$298=F352,$D$302,0)+IF($E$298=F352,$E$302,0)+IF($F$298=F352,$F$302,0)+IF($H$298=F352,$H$302,0)+IF($C$315=F352,$C$319,0)+IF($D$315=F352,$D$319,0)+IF($E$315=F352,$E$319,0)+IF($F$315=F352,$F$319,0)+IF($H$315=F352,$H$319,0)+IF($C$334=F352,$C$338,0)+IF($D$334=F352,$D$338,0)+IF($E$334=F352,$E$338,0)+IF($F$334=F352,$F$338,0)+IF($H$334=F352,$H$338,0)</f>
        <v>0</v>
      </c>
      <c r="G355" s="284"/>
      <c r="H355" s="118">
        <f>IF($C$140=H352,$C$144,0)+IF($D$140=H352,$D$144,0)+IF($E$140=H352,$E$144,0)+IF($F$140=H352,$F$144,0)+IF($H$140=H352,$H$144,0)+IF($C$157=H352,$C$161,0)+IF($D$157=H352,$D$161,0)+IF($E$157=H352,$E$161,0)+IF($F$157=H352,$F$161,0)+IF($H$157=H352,$H$161,0)+IF($C$175=H352,$C$179,0)+IF($D$175=H352,$D$179,0)+IF($E$175=H352,$E$179,0)+IF($F$175=H352,$F$179,0)+IF($H$175=H352,$H$179,0)+IF($C$192=H352,$C$196,0)+IF($D$192=H352,$D$196,0)+IF($E$192=H352,$E$196,0)+IF($F$192=H352,$F$196,0)+IF($H$192=H352,$H$196,0)+IF($C$209=H352,$C$213,0)+IF($D$209=H352,$D$213,0)+IF($E$209=H352,$E$213,0)+IF($F$209=H352,$F$213,0)+IF($H$209=H352,$H$213,0)+IF($C$228=H352,$C$232,0)+IF($D$228=H352,$D$232,0)+IF($E$228=H352,$E$232,0)+IF($F$228=H352,$F$232,0)+IF($H$228=H352,$H$232,0)+IF($C$245=H352,$C$249,0)+IF($D$245=H352,$D$249,0)+IF($E$245=H352,$E$249,0)+IF($F$245=H352,$F$249,0)+IF($H$245=H352,$H$249,0)+IF($C$262=H352,$C$266,0)+IF($D$262=H352,$D$266,0)+IF($E$262=H352,$E$266,0)+IF($F$262=H352,$F$266,0)+IF($H$262=H352,$H$266,0)+IF($C$281=H352,$C$285,0)+IF($D$281=H352,$D$285,0)+IF($E$281=H352,$E$285,0)+IF($F$281=H352,$F$285,0)+IF($H$281=H352,$H$285,0)+IF($C$298=H352,$C$302,0)+IF($D$298=H352,$D$302,0)+IF($E$298=H352,$E$302,0)+IF($F$298=H352,$F$302,0)+IF($H$298=H352,$H$302,0)+IF($C$315=H352,$C$319,0)+IF($D$315=H352,$D$319,0)+IF($E$315=H352,$E$319,0)+IF($F$315=H352,$F$319,0)+IF($H$315=H352,$H$319,0)+IF($C$334=H352,$C$338,0)+IF($D$334=H352,$D$338,0)+IF($E$334=H352,$E$338,0)+IF($F$334=H352,$F$338,0)+IF($H$334=H352,$H$338,0)</f>
        <v>0</v>
      </c>
      <c r="I355" s="60">
        <f t="shared" ref="I355:I366" si="19">SUM(C355:H355)</f>
        <v>0</v>
      </c>
    </row>
    <row r="356" spans="1:9" x14ac:dyDescent="0.25">
      <c r="A356" s="138" t="s">
        <v>278</v>
      </c>
      <c r="B356" s="138"/>
      <c r="C356" s="118">
        <f>IF($C$140=C352,$C$145,0)+IF($D$140=C352,$D$145,0)+IF($E$140=C352,$E$145,0)+IF($F$140=C352,$F$145,0)+IF($H$140=C352,$H$145,0)+IF($C$157=C352,$C$162,0)+IF($D$157=C352,$D$162,0)+IF($E$157=C352,$E$162,0)+IF($F$157=C352,$F$162,0)+IF($H$157=C352,$H$162,0)+IF($C$175=C352,$C$180,0)+IF($D$175=C352,$D$180,0)+IF($E$175=C352,$E$180,0)+IF($F$175=C352,$F$180,0)+IF($H$175=C352,$H$180,0)+IF($C$192=C352,$C$197,0)+IF($D$192=C352,$D$197,0)+IF($E$192=C352,$E$197,0)+IF($F$192=C352,$F$197,0)+IF($H$192=C352,$H$197,0)+IF($C$209=C352,$C$214,0)+IF($D$209=C352,$D$214,0)+IF($E$209=C352,$E$214,0)+IF($F$209=C352,$F$214,0)+IF($H$209=C352,$H$214,0)+IF($C$228=C352,$C$233,0)+IF($D$228=C352,$D$233,0)+IF($E$228=C352,$E$233,0)+IF($F$228=C352,$F$233,0)+IF($H$228=C352,$H$233,0)+IF($C$245=C352,$C$250,0)+IF($D$245=C352,$D$250,0)+IF($E$245=C352,$E$250,0)+IF($F$245=C352,$F$250,0)+IF($H$245=C352,$H$250,0)+IF($C$262=C352,$C$267,0)+IF($D$262=C352,$D$267,0)+IF($E$262=C352,$E$267,0)+IF($F$262=C352,$F$267,0)+IF($H$262=C352,$H$267,0)+IF($C$281=C352,$C$286,0)+IF($D$281=C352,$D$286,0)+IF($E$281=C352,$E$286,0)+IF($F$281=C352,$F$286,0)+IF($H$281=C352,$H$286,0)+IF($C$298=C352,$C$303,0)+IF($D$298=C352,$D$303,0)+IF($E$298=C352,$E$303,0)+IF($F$298=C352,$F$303,0)+IF($H$298=C352,$H$303,0)+IF($C$315=C352,$C$320,0)+IF($D$315=C352,$D$320,0)+IF($E$315=C352,$E$320,0)+IF($F$315=C352,$F$320,0)+IF($H$315=C352,$H$320,0)+IF($C$334=C352,$C$339,0)+IF($D$334=C352,$D$339,0)+IF($E$334=C352,$E$339,0)+IF($F$334=C352,$F$339,0)+IF($H$334=C352,$H$339,0)</f>
        <v>0</v>
      </c>
      <c r="D356" s="118">
        <f>IF($C$140=D352,$C$145,0)+IF($D$140=D352,$D$145,0)+IF($E$140=D352,$E$145,0)+IF($F$140=D352,$F$145,0)+IF($H$140=D352,$H$145,0)+IF($C$157=D352,$C$162,0)+IF($D$157=D352,$D$162,0)+IF($E$157=D352,$E$162,0)+IF($F$157=D352,$F$162,0)+IF($H$157=D352,$H$162,0)+IF($C$175=D352,$C$180,0)+IF($D$175=D352,$D$180,0)+IF($E$175=D352,$E$180,0)+IF($F$175=D352,$F$180,0)+IF($H$175=D352,$H$180,0)+IF($C$192=D352,$C$197,0)+IF($D$192=D352,$D$197,0)+IF($E$192=D352,$E$197,0)+IF($F$192=D352,$F$197,0)+IF($H$192=D352,$H$197,0)+IF($C$209=D352,$C$214,0)+IF($D$209=D352,$D$214,0)+IF($E$209=D352,$E$214,0)+IF($F$209=D352,$F$214,0)+IF($H$209=D352,$H$214,0)+IF($C$228=D352,$C$233,0)+IF($D$228=D352,$D$233,0)+IF($E$228=D352,$E$233,0)+IF($F$228=D352,$F$233,0)+IF($H$228=D352,$H$233,0)+IF($C$245=D352,$C$250,0)+IF($D$245=D352,$D$250,0)+IF($E$245=D352,$E$250,0)+IF($F$245=D352,$F$250,0)+IF($H$245=D352,$H$250,0)+IF($C$262=D352,$C$267,0)+IF($D$262=D352,$D$267,0)+IF($E$262=D352,$E$267,0)+IF($F$262=D352,$F$267,0)+IF($H$262=D352,$H$267,0)+IF($C$281=D352,$C$286,0)+IF($D$281=D352,$D$286,0)+IF($E$281=D352,$E$286,0)+IF($F$281=D352,$F$286,0)+IF($H$281=D352,$H$286,0)+IF($C$298=D352,$C$303,0)+IF($D$298=D352,$D$303,0)+IF($E$298=D352,$E$303,0)+IF($F$298=D352,$F$303,0)+IF($H$298=D352,$H$303,0)+IF($C$315=D352,$C$320,0)+IF($D$315=D352,$D$320,0)+IF($E$315=D352,$E$320,0)+IF($F$315=D352,$F$320,0)+IF($H$315=D352,$H$320,0)+IF($C$334=D352,$C$339,0)+IF($D$334=D352,$D$339,0)+IF($E$334=D352,$E$339,0)+IF($F$334=D352,$F$339,0)+IF($H$334=D352,$H$339,0)</f>
        <v>0</v>
      </c>
      <c r="E356" s="118">
        <f>IF($C$140=E352,$C$145,0)+IF($D$140=E352,$D$145,0)+IF($E$140=E352,$E$145,0)+IF($F$140=E352,$F$145,0)+IF($H$140=E352,$H$145,0)+IF($C$157=E352,$C$162,0)+IF($D$157=E352,$D$162,0)+IF($E$157=E352,$E$162,0)+IF($F$157=E352,$F$162,0)+IF($H$157=E352,$H$162,0)+IF($C$175=E352,$C$180,0)+IF($D$175=E352,$D$180,0)+IF($E$175=E352,$E$180,0)+IF($F$175=E352,$F$180,0)+IF($H$175=E352,$H$180,0)+IF($C$192=E352,$C$197,0)+IF($D$192=E352,$D$197,0)+IF($E$192=E352,$E$197,0)+IF($F$192=E352,$F$197,0)+IF($H$192=E352,$H$197,0)+IF($C$209=E352,$C$214,0)+IF($D$209=E352,$D$214,0)+IF($E$209=E352,$E$214,0)+IF($F$209=E352,$F$214,0)+IF($H$209=E352,$H$214,0)+IF($C$228=E352,$C$233,0)+IF($D$228=E352,$D$233,0)+IF($E$228=E352,$E$233,0)+IF($F$228=E352,$F$233,0)+IF($H$228=E352,$H$233,0)+IF($C$245=E352,$C$250,0)+IF($D$245=E352,$D$250,0)+IF($E$245=E352,$E$250,0)+IF($F$245=E352,$F$250,0)+IF($H$245=E352,$H$250,0)+IF($C$262=E352,$C$267,0)+IF($D$262=E352,$D$267,0)+IF($E$262=E352,$E$267,0)+IF($F$262=E352,$F$267,0)+IF($H$262=E352,$H$267,0)+IF($C$281=E352,$C$286,0)+IF($D$281=E352,$D$286,0)+IF($E$281=E352,$E$286,0)+IF($F$281=E352,$F$286,0)+IF($H$281=E352,$H$286,0)+IF($C$298=E352,$C$303,0)+IF($D$298=E352,$D$303,0)+IF($E$298=E352,$E$303,0)+IF($F$298=E352,$F$303,0)+IF($H$298=E352,$H$303,0)+IF($C$315=E352,$C$320,0)+IF($D$315=E352,$D$320,0)+IF($E$315=E352,$E$320,0)+IF($F$315=E352,$F$320,0)+IF($H$315=E352,$H$320,0)+IF($C$334=E352,$C$339,0)+IF($D$334=E352,$D$339,0)+IF($E$334=E352,$E$339,0)+IF($F$334=E352,$F$339,0)+IF($H$334=E352,$H$339,0)</f>
        <v>0</v>
      </c>
      <c r="F356" s="149">
        <f>IF($C$140=F352,$C$145,0)+IF($D$140=F352,$D$145,0)+IF($E$140=F352,$E$145,0)+IF($F$140=F352,$F$145,0)+IF($H$140=F352,$H$145,0)+IF($C$157=F352,$C$162,0)+IF($D$157=F352,$D$162,0)+IF($E$157=F352,$E$162,0)+IF($F$157=F352,$F$162,0)+IF($H$157=F352,$H$162,0)+IF($C$175=F352,$C$180,0)+IF($D$175=F352,$D$180,0)+IF($E$175=F352,$E$180,0)+IF($F$175=F352,$F$180,0)+IF($H$175=F352,$H$180,0)+IF($C$192=F352,$C$197,0)+IF($D$192=F352,$D$197,0)+IF($E$192=F352,$E$197,0)+IF($F$192=F352,$F$197,0)+IF($H$192=F352,$H$197,0)+IF($C$209=F352,$C$214,0)+IF($D$209=F352,$D$214,0)+IF($E$209=F352,$E$214,0)+IF($F$209=F352,$F$214,0)+IF($H$209=F352,$H$214,0)+IF($C$228=F352,$C$233,0)+IF($D$228=F352,$D$233,0)+IF($E$228=F352,$E$233,0)+IF($F$228=F352,$F$233,0)+IF($H$228=F352,$H$233,0)+IF($C$245=F352,$C$250,0)+IF($D$245=F352,$D$250,0)+IF($E$245=F352,$E$250,0)+IF($F$245=F352,$F$250,0)+IF($H$245=F352,$H$250,0)+IF($C$262=F352,$C$267,0)+IF($D$262=F352,$D$267,0)+IF($E$262=F352,$E$267,0)+IF($F$262=F352,$F$267,0)+IF($H$262=F352,$H$267,0)+IF($C$281=F352,$C$286,0)+IF($D$281=F352,$D$286,0)+IF($E$281=F352,$E$286,0)+IF($F$281=F352,$F$286,0)+IF($H$281=F352,$H$286,0)+IF($C$298=F352,$C$303,0)+IF($D$298=F352,$D$303,0)+IF($E$298=F352,$E$303,0)+IF($F$298=F352,$F$303,0)+IF($H$298=F352,$H$303,0)+IF($C$315=F352,$C$320,0)+IF($D$315=F352,$D$320,0)+IF($E$315=F352,$E$320,0)+IF($F$315=F352,$F$320,0)+IF($H$315=F352,$H$320,0)+IF($C$334=F352,$C$339,0)+IF($D$334=F352,$D$339,0)+IF($E$334=F352,$E$339,0)+IF($F$334=F352,$F$339,0)+IF($H$334=F352,$H$339,0)</f>
        <v>0</v>
      </c>
      <c r="G356" s="284"/>
      <c r="H356" s="118">
        <f>IF($C$140=H352,$C$145,0)+IF($D$140=H352,$D$145,0)+IF($E$140=H352,$E$145,0)+IF($F$140=H352,$F$145,0)+IF($H$140=H352,$H$145,0)+IF($C$157=H352,$C$162,0)+IF($D$157=H352,$D$162,0)+IF($E$157=H352,$E$162,0)+IF($F$157=H352,$F$162,0)+IF($H$157=H352,$H$162,0)+IF($C$175=H352,$C$180,0)+IF($D$175=H352,$D$180,0)+IF($E$175=H352,$E$180,0)+IF($F$175=H352,$F$180,0)+IF($H$175=H352,$H$180,0)+IF($C$192=H352,$C$197,0)+IF($D$192=H352,$D$197,0)+IF($E$192=H352,$E$197,0)+IF($F$192=H352,$F$197,0)+IF($H$192=H352,$H$197,0)+IF($C$209=H352,$C$214,0)+IF($D$209=H352,$D$214,0)+IF($E$209=H352,$E$214,0)+IF($F$209=H352,$F$214,0)+IF($H$209=H352,$H$214,0)+IF($C$228=H352,$C$233,0)+IF($D$228=H352,$D$233,0)+IF($E$228=H352,$E$233,0)+IF($F$228=H352,$F$233,0)+IF($H$228=H352,$H$233,0)+IF($C$245=H352,$C$250,0)+IF($D$245=H352,$D$250,0)+IF($E$245=H352,$E$250,0)+IF($F$245=H352,$F$250,0)+IF($H$245=H352,$H$250,0)+IF($C$262=H352,$C$267,0)+IF($D$262=H352,$D$267,0)+IF($E$262=H352,$E$267,0)+IF($F$262=H352,$F$267,0)+IF($H$262=H352,$H$267,0)+IF($C$281=H352,$C$286,0)+IF($D$281=H352,$D$286,0)+IF($E$281=H352,$E$286,0)+IF($F$281=H352,$F$286,0)+IF($H$281=H352,$H$286,0)+IF($C$298=H352,$C$303,0)+IF($D$298=H352,$D$303,0)+IF($E$298=H352,$E$303,0)+IF($F$298=H352,$F$303,0)+IF($H$298=H352,$H$303,0)+IF($C$315=H352,$C$320,0)+IF($D$315=H352,$D$320,0)+IF($E$315=H352,$E$320,0)+IF($F$315=H352,$F$320,0)+IF($H$315=H352,$H$320,0)+IF($C$334=H352,$C$339,0)+IF($D$334=H352,$D$339,0)+IF($E$334=H352,$E$339,0)+IF($F$334=H352,$F$339,0)+IF($H$334=H352,$H$339,0)</f>
        <v>0</v>
      </c>
      <c r="I356" s="60">
        <f t="shared" si="19"/>
        <v>0</v>
      </c>
    </row>
    <row r="357" spans="1:9" x14ac:dyDescent="0.25">
      <c r="A357" s="138" t="s">
        <v>279</v>
      </c>
      <c r="B357" s="138"/>
      <c r="C357" s="118">
        <f>IF($C$140=C352,$C$146,0)+IF($D$140=C352,$D$146,0)+IF($E$140=C352,$E$146,0)+IF($F$140=C352,$F$146,0)+IF($H$140=C352,$H$146,0)+IF($C$157=C352,$C$163,0)+IF($D$157=C352,$D$163,0)+IF($E$157=C352,$E$163,0)+IF($F$157=C352,$F$163,0)+IF($H$157=C352,$H$163,0)+IF($C$175=C352,$C$181,0)+IF($D$175=C352,$D$181,0)+IF($E$175=C352,$E$181,0)+IF($F$175=C352,$F$181,0)+IF($H$175=C352,$H$181,0)+IF($C$192=C352,$C$198,0)+IF($D$192=C352,$D$198,0)+IF($E$192=C352,$E$198,0)+IF($F$192=C352,$F$198,0)+IF($H$192=C352,$H$198,0)+IF($C$209=C352,$C$215,0)+IF($D$209=C352,$D$215,0)+IF($E$209=C352,$E$215,0)+IF($F$209=C352,$F$215,0)+IF($H$209=C352,$H$215,0)+IF($C$228=C352,$C$234,0)+IF($D$228=C352,$D$234,0)+IF($E$228=C352,$E$234,0)+IF($F$228=C352,$F$234,0)+IF($H$228=C352,$H$234,0)+IF($C$245=C352,$C$251,0)+IF($D$245=C352,$D$251,0)+IF($E$245=C352,$E$251,0)+IF($F$245=C352,$F$251,0)+IF($H$245=C352,$H$251,0)+IF($C$262=C352,$C$268,0)+IF($D$262=C352,$D$268,0)+IF($E$262=C352,$E$268,0)+IF($F$262=C352,$F$268,0)+IF($H$262=C352,$H$268,0)+IF($C$281=C352,$C$287,0)+IF($D$281=C352,$D$287,0)+IF($E$281=C352,$E$287,0)+IF($F$281=C352,$F$287,0)+IF($H$281=C352,$H$287,0)+IF($C$298=C352,$C$304,0)+IF($D$298=C352,$D$304,0)+IF($E$298=C352,$E$304,0)+IF($F$298=C352,$F$304,0)+IF($H$298=C352,$H$304,0)+IF($C$315=C352,$C$321,0)+IF($D$315=C352,$D$321,0)+IF($E$315=C352,$E$321,0)+IF($F$315=C352,$F$321,0)+IF($H$315=C352,$H$321,0)+IF($C$334=C352,$C$340,0)+IF($D$334=C352,$D$340,0)+IF($E$334=C352,$E$340,0)+IF($F$334=C352,$F$340,0)+IF($H$334=C352,$H$340,0)</f>
        <v>0</v>
      </c>
      <c r="D357" s="118">
        <f>IF($C$140=D352,$C$146,0)+IF($D$140=D352,$D$146,0)+IF($E$140=D352,$E$146,0)+IF($F$140=D352,$F$146,0)+IF($H$140=D352,$H$146,0)+IF($C$157=D352,$C$163,0)+IF($D$157=D352,$D$163,0)+IF($E$157=D352,$E$163,0)+IF($F$157=D352,$F$163,0)+IF($H$157=D352,$H$163,0)+IF($C$175=D352,$C$181,0)+IF($D$175=D352,$D$181,0)+IF($E$175=D352,$E$181,0)+IF($F$175=D352,$F$181,0)+IF($H$175=D352,$H$181,0)+IF($C$192=D352,$C$198,0)+IF($D$192=D352,$D$198,0)+IF($E$192=D352,$E$198,0)+IF($F$192=D352,$F$198,0)+IF($H$192=D352,$H$198,0)+IF($C$209=D352,$C$215,0)+IF($D$209=D352,$D$215,0)+IF($E$209=D352,$E$215,0)+IF($F$209=D352,$F$215,0)+IF($H$209=D352,$H$215,0)+IF($C$228=D352,$C$234,0)+IF($D$228=D352,$D$234,0)+IF($E$228=D352,$E$234,0)+IF($F$228=D352,$F$234,0)+IF($H$228=D352,$H$234,0)+IF($C$245=D352,$C$251,0)+IF($D$245=D352,$D$251,0)+IF($E$245=D352,$E$251,0)+IF($F$245=D352,$F$251,0)+IF($H$245=D352,$H$251,0)+IF($C$262=D352,$C$268,0)+IF($D$262=D352,$D$268,0)+IF($E$262=D352,$E$268,0)+IF($F$262=D352,$F$268,0)+IF($H$262=D352,$H$268,0)+IF($C$281=D352,$C$287,0)+IF($D$281=D352,$D$287,0)+IF($E$281=D352,$E$287,0)+IF($F$281=D352,$F$287,0)+IF($H$281=D352,$H$287,0)+IF($C$298=D352,$C$304,0)+IF($D$298=D352,$D$304,0)+IF($E$298=D352,$E$304,0)+IF($F$298=D352,$F$304,0)+IF($H$298=D352,$H$304,0)+IF($C$315=D352,$C$321,0)+IF($D$315=D352,$D$321,0)+IF($E$315=D352,$E$321,0)+IF($F$315=D352,$F$321,0)+IF($H$315=D352,$H$321,0)+IF($C$334=D352,$C$340,0)+IF($D$334=D352,$D$340,0)+IF($E$334=D352,$E$340,0)+IF($F$334=D352,$F$340,0)+IF($H$334=D352,$H$340,0)</f>
        <v>0</v>
      </c>
      <c r="E357" s="118">
        <f>IF($C$140=E352,$C$146,0)+IF($D$140=E352,$D$146,0)+IF($E$140=E352,$E$146,0)+IF($F$140=E352,$F$146,0)+IF($H$140=E352,$H$146,0)+IF($C$157=E352,$C$163,0)+IF($D$157=E352,$D$163,0)+IF($E$157=E352,$E$163,0)+IF($F$157=E352,$F$163,0)+IF($H$157=E352,$H$163,0)+IF($C$175=E352,$C$181,0)+IF($D$175=E352,$D$181,0)+IF($E$175=E352,$E$181,0)+IF($F$175=E352,$F$181,0)+IF($H$175=E352,$H$181,0)+IF($C$192=E352,$C$198,0)+IF($D$192=E352,$D$198,0)+IF($E$192=E352,$E$198,0)+IF($F$192=E352,$F$198,0)+IF($H$192=E352,$H$198,0)+IF($C$209=E352,$C$215,0)+IF($D$209=E352,$D$215,0)+IF($E$209=E352,$E$215,0)+IF($F$209=E352,$F$215,0)+IF($H$209=E352,$H$215,0)+IF($C$228=E352,$C$234,0)+IF($D$228=E352,$D$234,0)+IF($E$228=E352,$E$234,0)+IF($F$228=E352,$F$234,0)+IF($H$228=E352,$H$234,0)+IF($C$245=E352,$C$251,0)+IF($D$245=E352,$D$251,0)+IF($E$245=E352,$E$251,0)+IF($F$245=E352,$F$251,0)+IF($H$245=E352,$H$251,0)+IF($C$262=E352,$C$268,0)+IF($D$262=E352,$D$268,0)+IF($E$262=E352,$E$268,0)+IF($F$262=E352,$F$268,0)+IF($H$262=E352,$H$268,0)+IF($C$281=E352,$C$287,0)+IF($D$281=E352,$D$287,0)+IF($E$281=E352,$E$287,0)+IF($F$281=E352,$F$287,0)+IF($H$281=E352,$H$287,0)+IF($C$298=E352,$C$304,0)+IF($D$298=E352,$D$304,0)+IF($E$298=E352,$E$304,0)+IF($F$298=E352,$F$304,0)+IF($H$298=E352,$H$304,0)+IF($C$315=E352,$C$321,0)+IF($D$315=E352,$D$321,0)+IF($E$315=E352,$E$321,0)+IF($F$315=E352,$F$321,0)+IF($H$315=E352,$H$321,0)+IF($C$334=E352,$C$340,0)+IF($D$334=E352,$D$340,0)+IF($E$334=E352,$E$340,0)+IF($F$334=E352,$F$340,0)+IF($H$334=E352,$H$340,0)</f>
        <v>0</v>
      </c>
      <c r="F357" s="149">
        <f>IF($C$140=F352,$C$146,0)+IF($D$140=F352,$D$146,0)+IF($E$140=F352,$E$146,0)+IF($F$140=F352,$F$146,0)+IF($H$140=F352,$H$146,0)+IF($C$157=F352,$C$163,0)+IF($D$157=F352,$D$163,0)+IF($E$157=F352,$E$163,0)+IF($F$157=F352,$F$163,0)+IF($H$157=F352,$H$163,0)+IF($C$175=F352,$C$181,0)+IF($D$175=F352,$D$181,0)+IF($E$175=F352,$E$181,0)+IF($F$175=F352,$F$181,0)+IF($H$175=F352,$H$181,0)+IF($C$192=F352,$C$198,0)+IF($D$192=F352,$D$198,0)+IF($E$192=F352,$E$198,0)+IF($F$192=F352,$F$198,0)+IF($H$192=F352,$H$198,0)+IF($C$209=F352,$C$215,0)+IF($D$209=F352,$D$215,0)+IF($E$209=F352,$E$215,0)+IF($F$209=F352,$F$215,0)+IF($H$209=F352,$H$215,0)+IF($C$228=F352,$C$234,0)+IF($D$228=F352,$D$234,0)+IF($E$228=F352,$E$234,0)+IF($F$228=F352,$F$234,0)+IF($H$228=F352,$H$234,0)+IF($C$245=F352,$C$251,0)+IF($D$245=F352,$D$251,0)+IF($E$245=F352,$E$251,0)+IF($F$245=F352,$F$251,0)+IF($H$245=F352,$H$251,0)+IF($C$262=F352,$C$268,0)+IF($D$262=F352,$D$268,0)+IF($E$262=F352,$E$268,0)+IF($F$262=F352,$F$268,0)+IF($H$262=F352,$H$268,0)+IF($C$281=F352,$C$287,0)+IF($D$281=F352,$D$287,0)+IF($E$281=F352,$E$287,0)+IF($F$281=F352,$F$287,0)+IF($H$281=F352,$H$287,0)+IF($C$298=F352,$C$304,0)+IF($D$298=F352,$D$304,0)+IF($E$298=F352,$E$304,0)+IF($F$298=F352,$F$304,0)+IF($H$298=F352,$H$304,0)+IF($C$315=F352,$C$321,0)+IF($D$315=F352,$D$321,0)+IF($E$315=F352,$E$321,0)+IF($F$315=F352,$F$321,0)+IF($H$315=F352,$H$321,0)+IF($C$334=F352,$C$340,0)+IF($D$334=F352,$D$340,0)+IF($E$334=F352,$E$340,0)+IF($F$334=F352,$F$340,0)+IF($H$334=F352,$H$340,0)</f>
        <v>0</v>
      </c>
      <c r="G357" s="284"/>
      <c r="H357" s="118">
        <f>IF($C$140=H352,$C$146,0)+IF($D$140=H352,$D$146,0)+IF($E$140=H352,$E$146,0)+IF($F$140=H352,$F$146,0)+IF($H$140=H352,$H$146,0)+IF($C$157=H352,$C$163,0)+IF($D$157=H352,$D$163,0)+IF($E$157=H352,$E$163,0)+IF($F$157=H352,$F$163,0)+IF($H$157=H352,$H$163,0)+IF($C$175=H352,$C$181,0)+IF($D$175=H352,$D$181,0)+IF($E$175=H352,$E$181,0)+IF($F$175=H352,$F$181,0)+IF($H$175=H352,$H$181,0)+IF($C$192=H352,$C$198,0)+IF($D$192=H352,$D$198,0)+IF($E$192=H352,$E$198,0)+IF($F$192=H352,$F$198,0)+IF($H$192=H352,$H$198,0)+IF($C$209=H352,$C$215,0)+IF($D$209=H352,$D$215,0)+IF($E$209=H352,$E$215,0)+IF($F$209=H352,$F$215,0)+IF($H$209=H352,$H$215,0)+IF($C$228=H352,$C$234,0)+IF($D$228=H352,$D$234,0)+IF($E$228=H352,$E$234,0)+IF($F$228=H352,$F$234,0)+IF($H$228=H352,$H$234,0)+IF($C$245=H352,$C$251,0)+IF($D$245=H352,$D$251,0)+IF($E$245=H352,$E$251,0)+IF($F$245=H352,$F$251,0)+IF($H$245=H352,$H$251,0)+IF($C$262=H352,$C$268,0)+IF($D$262=H352,$D$268,0)+IF($E$262=H352,$E$268,0)+IF($F$262=H352,$F$268,0)+IF($H$262=H352,$H$268,0)+IF($C$281=H352,$C$287,0)+IF($D$281=H352,$D$287,0)+IF($E$281=H352,$E$287,0)+IF($F$281=H352,$F$287,0)+IF($H$281=H352,$H$287,0)+IF($C$298=H352,$C$304,0)+IF($D$298=H352,$D$304,0)+IF($E$298=H352,$E$304,0)+IF($F$298=H352,$F$304,0)+IF($H$298=H352,$H$304,0)+IF($C$315=H352,$C$321,0)+IF($D$315=H352,$D$321,0)+IF($E$315=H352,$E$321,0)+IF($F$315=H352,$F$321,0)+IF($H$315=H352,$H$321,0)+IF($C$334=H352,$C$340,0)+IF($D$334=H352,$D$340,0)+IF($E$334=H352,$E$340,0)+IF($F$334=H352,$F$340,0)+IF($H$334=H352,$H$340,0)</f>
        <v>0</v>
      </c>
      <c r="I357" s="60">
        <f t="shared" si="19"/>
        <v>0</v>
      </c>
    </row>
    <row r="358" spans="1:9" x14ac:dyDescent="0.25">
      <c r="A358" s="138" t="s">
        <v>324</v>
      </c>
      <c r="B358" s="138"/>
      <c r="C358" s="118">
        <f>IF($C$140=C352,$C$147,0)+IF($D$140=C352,$D$147,0)+IF($E$140=C352,$E$147,0)+IF($F$140=C352,$F$147,0)+IF($H$140=C352,$H$147,0)+IF($C$157=C352,$C$164,0)+IF($D$157=C352,$D$164,0)+IF($E$157=C352,$E$164,0)+IF($F$157=C352,$F$164,0)+IF($H$157=C352,$H$164,0)+IF($C$175=C352,$C$182,0)+IF($D$175=C352,$D$182,0)+IF($E$175=C352,$E$182,0)+IF($F$175=C352,$F$182,0)+IF($H$175=C352,$H$182,0)+IF($C$192=C352,$C$199,0)+IF($D$192=C352,$D$199,0)+IF($E$192=C352,$E$199,0)+IF($F$192=C352,$F$199,0)+IF($H$192=C352,$H$199,0)+IF($C$209=C352,$C$216,0)+IF($D$209=C352,$D$216,0)+IF($E$209=C352,$E$216,0)+IF($F$209=C352,$F$216,0)+IF($H$209=C352,$H$216,0)+IF($C$228=C352,$C$235,0)+IF($D$228=C352,$D$235,0)+IF($E$228=C352,$E$235,0)+IF($F$228=C352,$F$235,0)+IF($H$228=C352,$H$235,0)+IF($C$245=C352,$C$252,0)+IF($D$245=C352,$D$252,0)+IF($E$245=C352,$E$252,0)+IF($F$245=C352,$F$252,0)+IF($H$245=C352,$H$252,0)+IF($C$262=C352,$C$269,0)+IF($D$262=C352,$D$269,0)+IF($E$262=C352,$E$269,0)+IF($F$262=C352,$F$269,0)+IF($H$262=C352,$H$269,0)+IF($C$281=C352,$C$288,0)+IF($D$281=C352,$D$288,0)+IF($E$281=C352,$E$288,0)+IF($F$281=C352,$F$288,0)+IF($H$281=C352,$H$288,0)+IF($C$298=C352,$C$305,0)+IF($D$298=C352,$D$305,0)+IF($E$298=C352,$E$305,0)+IF($F$298=C352,$F$305,0)+IF($H$298=C352,$H$305,0)+IF($C$315=C352,$C$322,0)+IF($D$315=C352,$D$322,0)+IF($E$315=C352,$E$322,0)+IF($F$315=C352,$F$322,0)+IF($H$315=C352,$H$322,0)+IF($C$334=C352,$C$341,0)+IF($D$334=C352,$D$341,0)+IF($E$334=C352,$E$341,0)+IF($F$334=C352,$F$341,0)+IF($H$334=C352,$H$341,0)</f>
        <v>0</v>
      </c>
      <c r="D358" s="118">
        <f>IF($C$140=D352,$C$147,0)+IF($D$140=D352,$D$147,0)+IF($E$140=D352,$E$147,0)+IF($F$140=D352,$F$147,0)+IF($H$140=D352,$H$147,0)+IF($C$157=D352,$C$164,0)+IF($D$157=D352,$D$164,0)+IF($E$157=D352,$E$164,0)+IF($F$157=D352,$F$164,0)+IF($H$157=D352,$H$164,0)+IF($C$175=D352,$C$182,0)+IF($D$175=D352,$D$182,0)+IF($E$175=D352,$E$182,0)+IF($F$175=D352,$F$182,0)+IF($H$175=D352,$H$182,0)+IF($C$192=D352,$C$199,0)+IF($D$192=D352,$D$199,0)+IF($E$192=D352,$E$199,0)+IF($F$192=D352,$F$199,0)+IF($H$192=D352,$H$199,0)+IF($C$209=D352,$C$216,0)+IF($D$209=D352,$D$216,0)+IF($E$209=D352,$E$216,0)+IF($F$209=D352,$F$216,0)+IF($H$209=D352,$H$216,0)+IF($C$228=D352,$C$235,0)+IF($D$228=D352,$D$235,0)+IF($E$228=D352,$E$235,0)+IF($F$228=D352,$F$235,0)+IF($H$228=D352,$H$235,0)+IF($C$245=D352,$C$252,0)+IF($D$245=D352,$D$252,0)+IF($E$245=D352,$E$252,0)+IF($F$245=D352,$F$252,0)+IF($H$245=D352,$H$252,0)+IF($C$262=D352,$C$269,0)+IF($D$262=D352,$D$269,0)+IF($E$262=D352,$E$269,0)+IF($F$262=D352,$F$269,0)+IF($H$262=D352,$H$269,0)+IF($C$281=D352,$C$288,0)+IF($D$281=D352,$D$288,0)+IF($E$281=D352,$E$288,0)+IF($F$281=D352,$F$288,0)+IF($H$281=D352,$H$288,0)+IF($C$298=D352,$C$305,0)+IF($D$298=D352,$D$305,0)+IF($E$298=D352,$E$305,0)+IF($F$298=D352,$F$305,0)+IF($H$298=D352,$H$305,0)+IF($C$315=D352,$C$322,0)+IF($D$315=D352,$D$322,0)+IF($E$315=D352,$E$322,0)+IF($F$315=D352,$F$322,0)+IF($H$315=D352,$H$322,0)+IF($C$334=D352,$C$341,0)+IF($D$334=D352,$D$341,0)+IF($E$334=D352,$E$341,0)+IF($F$334=D352,$F$341,0)+IF($H$334=D352,$H$341,0)</f>
        <v>0</v>
      </c>
      <c r="E358" s="118">
        <f>IF($C$140=E352,$C$147,0)+IF($D$140=E352,$D$147,0)+IF($E$140=E352,$E$147,0)+IF($F$140=E352,$F$147,0)+IF($H$140=E352,$H$147,0)+IF($C$157=E352,$C$164,0)+IF($D$157=E352,$D$164,0)+IF($E$157=E352,$E$164,0)+IF($F$157=E352,$F$164,0)+IF($H$157=E352,$H$164,0)+IF($C$175=E352,$C$182,0)+IF($D$175=E352,$D$182,0)+IF($E$175=E352,$E$182,0)+IF($F$175=E352,$F$182,0)+IF($H$175=E352,$H$182,0)+IF($C$192=E352,$C$199,0)+IF($D$192=E352,$D$199,0)+IF($E$192=E352,$E$199,0)+IF($F$192=E352,$F$199,0)+IF($H$192=E352,$H$199,0)+IF($C$209=E352,$C$216,0)+IF($D$209=E352,$D$216,0)+IF($E$209=E352,$E$216,0)+IF($F$209=E352,$F$216,0)+IF($H$209=E352,$H$216,0)+IF($C$228=E352,$C$235,0)+IF($D$228=E352,$D$235,0)+IF($E$228=E352,$E$235,0)+IF($F$228=E352,$F$235,0)+IF($H$228=E352,$H$235,0)+IF($C$245=E352,$C$252,0)+IF($D$245=E352,$D$252,0)+IF($E$245=E352,$E$252,0)+IF($F$245=E352,$F$252,0)+IF($H$245=E352,$H$252,0)+IF($C$262=E352,$C$269,0)+IF($D$262=E352,$D$269,0)+IF($E$262=E352,$E$269,0)+IF($F$262=E352,$F$269,0)+IF($H$262=E352,$H$269,0)+IF($C$281=E352,$C$288,0)+IF($D$281=E352,$D$288,0)+IF($E$281=E352,$E$288,0)+IF($F$281=E352,$F$288,0)+IF($H$281=E352,$H$288,0)+IF($C$298=E352,$C$305,0)+IF($D$298=E352,$D$305,0)+IF($E$298=E352,$E$305,0)+IF($F$298=E352,$F$305,0)+IF($H$298=E352,$H$305,0)+IF($C$315=E352,$C$322,0)+IF($D$315=E352,$D$322,0)+IF($E$315=E352,$E$322,0)+IF($F$315=E352,$F$322,0)+IF($H$315=E352,$H$322,0)+IF($C$334=E352,$C$341,0)+IF($D$334=E352,$D$341,0)+IF($E$334=E352,$E$341,0)+IF($F$334=E352,$F$341,0)+IF($H$334=E352,$H$341,0)</f>
        <v>0</v>
      </c>
      <c r="F358" s="149">
        <f>IF($C$140=F352,$C$147,0)+IF($D$140=F352,$D$147,0)+IF($E$140=F352,$E$147,0)+IF($F$140=F352,$F$147,0)+IF($H$140=F352,$H$147,0)+IF($C$157=F352,$C$164,0)+IF($D$157=F352,$D$164,0)+IF($E$157=F352,$E$164,0)+IF($F$157=F352,$F$164,0)+IF($H$157=F352,$H$164,0)+IF($C$175=F352,$C$182,0)+IF($D$175=F352,$D$182,0)+IF($E$175=F352,$E$182,0)+IF($F$175=F352,$F$182,0)+IF($H$175=F352,$H$182,0)+IF($C$192=F352,$C$199,0)+IF($D$192=F352,$D$199,0)+IF($E$192=F352,$E$199,0)+IF($F$192=F352,$F$199,0)+IF($H$192=F352,$H$199,0)+IF($C$209=F352,$C$216,0)+IF($D$209=F352,$D$216,0)+IF($E$209=F352,$E$216,0)+IF($F$209=F352,$F$216,0)+IF($H$209=F352,$H$216,0)+IF($C$228=F352,$C$235,0)+IF($D$228=F352,$D$235,0)+IF($E$228=F352,$E$235,0)+IF($F$228=F352,$F$235,0)+IF($H$228=F352,$H$235,0)+IF($C$245=F352,$C$252,0)+IF($D$245=F352,$D$252,0)+IF($E$245=F352,$E$252,0)+IF($F$245=F352,$F$252,0)+IF($H$245=F352,$H$252,0)+IF($C$262=F352,$C$269,0)+IF($D$262=F352,$D$269,0)+IF($E$262=F352,$E$269,0)+IF($F$262=F352,$F$269,0)+IF($H$262=F352,$H$269,0)+IF($C$281=F352,$C$288,0)+IF($D$281=F352,$D$288,0)+IF($E$281=F352,$E$288,0)+IF($F$281=F352,$F$288,0)+IF($H$281=F352,$H$288,0)+IF($C$298=F352,$C$305,0)+IF($D$298=F352,$D$305,0)+IF($E$298=F352,$E$305,0)+IF($F$298=F352,$F$305,0)+IF($H$298=F352,$H$305,0)+IF($C$315=F352,$C$322,0)+IF($D$315=F352,$D$322,0)+IF($E$315=F352,$E$322,0)+IF($F$315=F352,$F$322,0)+IF($H$315=F352,$H$322,0)+IF($C$334=F352,$C$341,0)+IF($D$334=F352,$D$341,0)+IF($E$334=F352,$E$341,0)+IF($F$334=F352,$F$341,0)+IF($H$334=F352,$H$341,0)</f>
        <v>0</v>
      </c>
      <c r="G358" s="284"/>
      <c r="H358" s="118">
        <f>IF($C$140=H352,$C$147,0)+IF($D$140=H352,$D$147,0)+IF($E$140=H352,$E$147,0)+IF($F$140=H352,$F$147,0)+IF($H$140=H352,$H$147,0)+IF($C$157=H352,$C$164,0)+IF($D$157=H352,$D$164,0)+IF($E$157=H352,$E$164,0)+IF($F$157=H352,$F$164,0)+IF($H$157=H352,$H$164,0)+IF($C$175=H352,$C$182,0)+IF($D$175=H352,$D$182,0)+IF($E$175=H352,$E$182,0)+IF($F$175=H352,$F$182,0)+IF($H$175=H352,$H$182,0)+IF($C$192=H352,$C$199,0)+IF($D$192=H352,$D$199,0)+IF($E$192=H352,$E$199,0)+IF($F$192=H352,$F$199,0)+IF($H$192=H352,$H$199,0)+IF($C$209=H352,$C$216,0)+IF($D$209=H352,$D$216,0)+IF($E$209=H352,$E$216,0)+IF($F$209=H352,$F$216,0)+IF($H$209=H352,$H$216,0)+IF($C$228=H352,$C$235,0)+IF($D$228=H352,$D$235,0)+IF($E$228=H352,$E$235,0)+IF($F$228=H352,$F$235,0)+IF($H$228=H352,$H$235,0)+IF($C$245=H352,$C$252,0)+IF($D$245=H352,$D$252,0)+IF($E$245=H352,$E$252,0)+IF($F$245=H352,$F$252,0)+IF($H$245=H352,$H$252,0)+IF($C$262=H352,$C$269,0)+IF($D$262=H352,$D$269,0)+IF($E$262=H352,$E$269,0)+IF($F$262=H352,$F$269,0)+IF($H$262=H352,$H$269,0)+IF($C$281=H352,$C$288,0)+IF($D$281=H352,$D$288,0)+IF($E$281=H352,$E$288,0)+IF($F$281=H352,$F$288,0)+IF($H$281=H352,$H$288,0)+IF($C$298=H352,$C$305,0)+IF($D$298=H352,$D$305,0)+IF($E$298=H352,$E$305,0)+IF($F$298=H352,$F$305,0)+IF($H$298=H352,$H$305,0)+IF($C$315=H352,$C$322,0)+IF($D$315=H352,$D$322,0)+IF($E$315=H352,$E$322,0)+IF($F$315=H352,$F$322,0)+IF($H$315=H352,$H$322,0)+IF($C$334=H352,$C$341,0)+IF($D$334=H352,$D$341,0)+IF($E$334=H352,$E$341,0)+IF($F$334=H352,$F$341,0)+IF($H$334=H352,$H$341,0)</f>
        <v>0</v>
      </c>
      <c r="I358" s="60">
        <f t="shared" si="19"/>
        <v>0</v>
      </c>
    </row>
    <row r="359" spans="1:9" x14ac:dyDescent="0.25">
      <c r="A359" s="138" t="s">
        <v>325</v>
      </c>
      <c r="B359" s="138"/>
      <c r="C359" s="118">
        <f>IF($C$140=C352,$C$148,0)+IF($D$140=C352,$D$148,0)+IF($E$140=C352,$E$148,0)+IF($F$140=C352,$F$148,0)+IF($H$140=C352,$H$148,0)+IF($C$157=C352,$C$165,0)+IF($D$157=C352,$D$165,0)+IF($E$157=C352,$E$165,0)+IF($F$157=C352,$F$165,0)+IF($H$157=C352,$H$165,0)+IF($C$175=C352,$C$183,0)+IF($D$175=C352,$D$183,0)+IF($E$175=C352,$E$183,0)+IF($F$175=C352,$F$183,0)+IF($H$175=C352,$H$183,0)+IF($C$192=C352,$C$200,0)+IF($D$192=C352,$D$200,0)+IF($E$192=C352,$E$200,0)+IF($F$192=C352,$F$200,0)+IF($H$192=C352,$H$200,0)+IF($C$209=C352,$C$217,0)+IF($D$209=C352,$D$217,0)+IF($E$209=C352,$E$217,0)+IF($F$209=C352,$F$217,0)+IF($H$209=C352,$H$217,0)+IF($C$228=C352,$C$236,0)+IF($D$228=C352,$D$236,0)+IF($E$228=C352,$E$236,0)+IF($F$228=C352,$F$236,0)+IF($H$228=C352,$H$236,0)+IF($C$245=C352,$C$253,0)+IF($D$245=C352,$D$253,0)+IF($E$245=C352,$E$253,0)+IF($F$245=C352,$F$253,0)+IF($H$245=C352,$H$253,0)+IF($C$262=C352,$C$270,0)+IF($D$262=C352,$D$270,0)+IF($E$262=C352,$E$270,0)+IF($F$262=C352,$F$270,0)+IF($H$262=C352,$H$270,0)+IF($C$281=C352,$C$289,0)+IF($D$281=C352,$D$289,0)+IF($E$281=C352,$E$289,0)+IF($F$281=C352,$F$289,0)+IF($H$281=C352,$H$289,0)+IF($C$298=C352,$C$306,0)+IF($D$298=C352,$D$306,0)+IF($E$298=C352,$E$306,0)+IF($F$298=C352,$F$306,0)+IF($H$298=C352,$H$306,0)+IF($C$315=C352,$C$323,0)+IF($D$315=C352,$D$323,0)+IF($E$315=C352,$E$323,0)+IF($F$315=C352,$F$323,0)+IF($H$315=C352,$H$323,0)+IF($C$334=C352,$C$342,0)+IF($D$334=C352,$D$342,0)+IF($E$334=C352,$E$342,0)+IF($F$334=C352,$F$342,0)+IF($H$334=C352,$H$342,0)</f>
        <v>0</v>
      </c>
      <c r="D359" s="118">
        <f>IF($C$140=D352,$C$148,0)+IF($D$140=D352,$D$148,0)+IF($E$140=D352,$E$148,0)+IF($F$140=D352,$F$148,0)+IF($H$140=D352,$H$148,0)+IF($C$157=D352,$C$165,0)+IF($D$157=D352,$D$165,0)+IF($E$157=D352,$E$165,0)+IF($F$157=D352,$F$165,0)+IF($H$157=D352,$H$165,0)+IF($C$175=D352,$C$183,0)+IF($D$175=D352,$D$183,0)+IF($E$175=D352,$E$183,0)+IF($F$175=D352,$F$183,0)+IF($H$175=D352,$H$183,0)+IF($C$192=D352,$C$200,0)+IF($D$192=D352,$D$200,0)+IF($E$192=D352,$E$200,0)+IF($F$192=D352,$F$200,0)+IF($H$192=D352,$H$200,0)+IF($C$209=D352,$C$217,0)+IF($D$209=D352,$D$217,0)+IF($E$209=D352,$E$217,0)+IF($F$209=D352,$F$217,0)+IF($H$209=D352,$H$217,0)+IF($C$228=D352,$C$236,0)+IF($D$228=D352,$D$236,0)+IF($E$228=D352,$E$236,0)+IF($F$228=D352,$F$236,0)+IF($H$228=D352,$H$236,0)+IF($C$245=D352,$C$253,0)+IF($D$245=D352,$D$253,0)+IF($E$245=D352,$E$253,0)+IF($F$245=D352,$F$253,0)+IF($H$245=D352,$H$253,0)+IF($C$262=D352,$C$270,0)+IF($D$262=D352,$D$270,0)+IF($E$262=D352,$E$270,0)+IF($F$262=D352,$F$270,0)+IF($H$262=D352,$H$270,0)+IF($C$281=D352,$C$289,0)+IF($D$281=D352,$D$289,0)+IF($E$281=D352,$E$289,0)+IF($F$281=D352,$F$289,0)+IF($H$281=D352,$H$289,0)+IF($C$298=D352,$C$306,0)+IF($D$298=D352,$D$306,0)+IF($E$298=D352,$E$306,0)+IF($F$298=D352,$F$306,0)+IF($H$298=D352,$H$306,0)+IF($C$315=D352,$C$323,0)+IF($D$315=D352,$D$323,0)+IF($E$315=D352,$E$323,0)+IF($F$315=D352,$F$323,0)+IF($H$315=D352,$H$323,0)+IF($C$334=D352,$C$342,0)+IF($D$334=D352,$D$342,0)+IF($E$334=D352,$E$342,0)+IF($F$334=D352,$F$342,0)+IF($H$334=D352,$H$342,0)</f>
        <v>0</v>
      </c>
      <c r="E359" s="118">
        <f>IF($C$140=E352,$C$148,0)+IF($D$140=E352,$D$148,0)+IF($E$140=E352,$E$148,0)+IF($F$140=E352,$F$148,0)+IF($H$140=E352,$H$148,0)+IF($C$157=E352,$C$165,0)+IF($D$157=E352,$D$165,0)+IF($E$157=E352,$E$165,0)+IF($F$157=E352,$F$165,0)+IF($H$157=E352,$H$165,0)+IF($C$175=E352,$C$183,0)+IF($D$175=E352,$D$183,0)+IF($E$175=E352,$E$183,0)+IF($F$175=E352,$F$183,0)+IF($H$175=E352,$H$183,0)+IF($C$192=E352,$C$200,0)+IF($D$192=E352,$D$200,0)+IF($E$192=E352,$E$200,0)+IF($F$192=E352,$F$200,0)+IF($H$192=E352,$H$200,0)+IF($C$209=E352,$C$217,0)+IF($D$209=E352,$D$217,0)+IF($E$209=E352,$E$217,0)+IF($F$209=E352,$F$217,0)+IF($H$209=E352,$H$217,0)+IF($C$228=E352,$C$236,0)+IF($D$228=E352,$D$236,0)+IF($E$228=E352,$E$236,0)+IF($F$228=E352,$F$236,0)+IF($H$228=E352,$H$236,0)+IF($C$245=E352,$C$253,0)+IF($D$245=E352,$D$253,0)+IF($E$245=E352,$E$253,0)+IF($F$245=E352,$F$253,0)+IF($H$245=E352,$H$253,0)+IF($C$262=E352,$C$270,0)+IF($D$262=E352,$D$270,0)+IF($E$262=E352,$E$270,0)+IF($F$262=E352,$F$270,0)+IF($H$262=E352,$H$270,0)+IF($C$281=E352,$C$289,0)+IF($D$281=E352,$D$289,0)+IF($E$281=E352,$E$289,0)+IF($F$281=E352,$F$289,0)+IF($H$281=E352,$H$289,0)+IF($C$298=E352,$C$306,0)+IF($D$298=E352,$D$306,0)+IF($E$298=E352,$E$306,0)+IF($F$298=E352,$F$306,0)+IF($H$298=E352,$H$306,0)+IF($C$315=E352,$C$323,0)+IF($D$315=E352,$D$323,0)+IF($E$315=E352,$E$323,0)+IF($F$315=E352,$F$323,0)+IF($H$315=E352,$H$323,0)+IF($C$334=E352,$C$342,0)+IF($D$334=E352,$D$342,0)+IF($E$334=E352,$E$342,0)+IF($F$334=E352,$F$342,0)+IF($H$334=E352,$H$342,0)</f>
        <v>0</v>
      </c>
      <c r="F359" s="149">
        <f>IF($C$140=F352,$C$148,0)+IF($D$140=F352,$D$148,0)+IF($E$140=F352,$E$148,0)+IF($F$140=F352,$F$148,0)+IF($H$140=F352,$H$148,0)+IF($C$157=F352,$C$165,0)+IF($D$157=F352,$D$165,0)+IF($E$157=F352,$E$165,0)+IF($F$157=F352,$F$165,0)+IF($H$157=F352,$H$165,0)+IF($C$175=F352,$C$183,0)+IF($D$175=F352,$D$183,0)+IF($E$175=F352,$E$183,0)+IF($F$175=F352,$F$183,0)+IF($H$175=F352,$H$183,0)+IF($C$192=F352,$C$200,0)+IF($D$192=F352,$D$200,0)+IF($E$192=F352,$E$200,0)+IF($F$192=F352,$F$200,0)+IF($H$192=F352,$H$200,0)+IF($C$209=F352,$C$217,0)+IF($D$209=F352,$D$217,0)+IF($E$209=F352,$E$217,0)+IF($F$209=F352,$F$217,0)+IF($H$209=F352,$H$217,0)+IF($C$228=F352,$C$236,0)+IF($D$228=F352,$D$236,0)+IF($E$228=F352,$E$236,0)+IF($F$228=F352,$F$236,0)+IF($H$228=F352,$H$236,0)+IF($C$245=F352,$C$253,0)+IF($D$245=F352,$D$253,0)+IF($E$245=F352,$E$253,0)+IF($F$245=F352,$F$253,0)+IF($H$245=F352,$H$253,0)+IF($C$262=F352,$C$270,0)+IF($D$262=F352,$D$270,0)+IF($E$262=F352,$E$270,0)+IF($F$262=F352,$F$270,0)+IF($H$262=F352,$H$270,0)+IF($C$281=F352,$C$289,0)+IF($D$281=F352,$D$289,0)+IF($E$281=F352,$E$289,0)+IF($F$281=F352,$F$289,0)+IF($H$281=F352,$H$289,0)+IF($C$298=F352,$C$306,0)+IF($D$298=F352,$D$306,0)+IF($E$298=F352,$E$306,0)+IF($F$298=F352,$F$306,0)+IF($H$298=F352,$H$306,0)+IF($C$315=F352,$C$323,0)+IF($D$315=F352,$D$323,0)+IF($E$315=F352,$E$323,0)+IF($F$315=F352,$F$323,0)+IF($H$315=F352,$H$323,0)+IF($C$334=F352,$C$342,0)+IF($D$334=F352,$D$342,0)+IF($E$334=F352,$E$342,0)+IF($F$334=F352,$F$342,0)+IF($H$334=F352,$H$342,0)</f>
        <v>0</v>
      </c>
      <c r="G359" s="284"/>
      <c r="H359" s="118">
        <f>IF($C$140=H352,$C$148,0)+IF($D$140=H352,$D$148,0)+IF($E$140=H352,$E$148,0)+IF($F$140=H352,$F$148,0)+IF($H$140=H352,$H$148,0)+IF($C$157=H352,$C$165,0)+IF($D$157=H352,$D$165,0)+IF($E$157=H352,$E$165,0)+IF($F$157=H352,$F$165,0)+IF($H$157=H352,$H$165,0)+IF($C$175=H352,$C$183,0)+IF($D$175=H352,$D$183,0)+IF($E$175=H352,$E$183,0)+IF($F$175=H352,$F$183,0)+IF($H$175=H352,$H$183,0)+IF($C$192=H352,$C$200,0)+IF($D$192=H352,$D$200,0)+IF($E$192=H352,$E$200,0)+IF($F$192=H352,$F$200,0)+IF($H$192=H352,$H$200,0)+IF($C$209=H352,$C$217,0)+IF($D$209=H352,$D$217,0)+IF($E$209=H352,$E$217,0)+IF($F$209=H352,$F$217,0)+IF($H$209=H352,$H$217,0)+IF($C$228=H352,$C$236,0)+IF($D$228=H352,$D$236,0)+IF($E$228=H352,$E$236,0)+IF($F$228=H352,$F$236,0)+IF($H$228=H352,$H$236,0)+IF($C$245=H352,$C$253,0)+IF($D$245=H352,$D$253,0)+IF($E$245=H352,$E$253,0)+IF($F$245=H352,$F$253,0)+IF($H$245=H352,$H$253,0)+IF($C$262=H352,$C$270,0)+IF($D$262=H352,$D$270,0)+IF($E$262=H352,$E$270,0)+IF($F$262=H352,$F$270,0)+IF($H$262=H352,$H$270,0)+IF($C$281=H352,$C$289,0)+IF($D$281=H352,$D$289,0)+IF($E$281=H352,$E$289,0)+IF($F$281=H352,$F$289,0)+IF($H$281=H352,$H$289,0)+IF($C$298=H352,$C$306,0)+IF($D$298=H352,$D$306,0)+IF($E$298=H352,$E$306,0)+IF($F$298=H352,$F$306,0)+IF($H$298=H352,$H$306,0)+IF($C$315=H352,$C$323,0)+IF($D$315=H352,$D$323,0)+IF($E$315=H352,$E$323,0)+IF($F$315=H352,$F$323,0)+IF($H$315=H352,$H$323,0)+IF($C$334=H352,$C$342,0)+IF($D$334=H352,$D$342,0)+IF($E$334=H352,$E$342,0)+IF($F$334=H352,$F$342,0)+IF($H$334=H352,$H$342,0)</f>
        <v>0</v>
      </c>
      <c r="I359" s="60">
        <f t="shared" si="19"/>
        <v>0</v>
      </c>
    </row>
    <row r="360" spans="1:9" x14ac:dyDescent="0.25">
      <c r="A360" s="138" t="s">
        <v>15</v>
      </c>
      <c r="B360" s="138"/>
      <c r="C360" s="118">
        <f>IF($C$140=C352,$C$149,0)+IF($D$140=C352,$D$149,0)+IF($E$140=C352,$E$149,0)+IF($F$140=C352,$F$149,0)+IF($H$140=C352,$H$149,0)+IF($C$157=C352,$C$166,0)+IF($D$157=C352,$D$166,0)+IF($E$157=C352,$E$166,0)+IF($F$157=C352,$F$166,0)+IF($H$157=C352,$H$166,0)+IF($C$175=C352,$C$184,0)+IF($D$175=C352,$D$184,0)+IF($E$175=C352,$E$184,0)+IF($F$175=C352,$F$184,0)+IF($H$175=C352,$H$184,0)+IF($C$192=C352,$C$201,0)+IF($D$192=C352,$D$201,0)+IF($E$192=C352,$E$201,0)+IF($F$192=C352,$F$201,0)+IF($H$192=C352,$H$201,0)+IF($C$209=C352,$C$218,0)+IF($D$209=C352,$D$218,0)+IF($E$209=C352,$E$218,0)+IF($F$209=C352,$F$218,0)+IF($H$209=C352,$H$218,0)+IF($C$228=C352,$C$237,0)+IF($D$228=C352,$D$237,0)+IF($E$228=C352,$E$237,0)+IF($F$228=C352,$F$237,0)+IF($H$228=C352,$H$237,0)+IF($C$245=C352,$C$254,0)+IF($D$245=C352,$D$254,0)+IF($E$245=C352,$E$254,0)+IF($F$245=C352,$F$254,0)+IF($H$245=C352,$H$254,0)+IF($C$262=C352,$C$271,0)+IF($D$262=C352,$D$271,0)+IF($E$262=C352,$E$271,0)+IF($F$262=C352,$F$271,0)+IF($H$262=C352,$H$271,0)+IF($C$281=C352,$C$290,0)+IF($D$281=C352,$D$290,0)+IF($E$281=C352,$E$290,0)+IF($F$281=C352,$F$290,0)+IF($H$281=C352,$H$290,0)+IF($C$298=C352,$C$307,0)+IF($D$298=C352,$D$307,0)+IF($E$298=C352,$E$307,0)+IF($F$298=C352,$F$307,0)+IF($H$298=C352,$H$307,0)+IF($C$315=C352,$C$324,0)+IF($D$315=C352,$D$324,0)+IF($E$315=C352,$E$324,0)+IF($F$315=C352,$F$324,0)+IF($H$315=C352,$H$324,0)+IF($C$334=C352,$C$343,0)+IF($D$334=C352,$D$343,0)+IF($E$334=C352,$E$343,0)+IF($F$334=C352,$F$343,0)+IF($H$334=C352,$H$343,0)</f>
        <v>0</v>
      </c>
      <c r="D360" s="118">
        <f>IF($C$140=D352,$C$149,0)+IF($D$140=D352,$D$149,0)+IF($E$140=D352,$E$149,0)+IF($F$140=D352,$F$149,0)+IF($H$140=D352,$H$149,0)+IF($C$157=D352,$C$166,0)+IF($D$157=D352,$D$166,0)+IF($E$157=D352,$E$166,0)+IF($F$157=D352,$F$166,0)+IF($H$157=D352,$H$166,0)+IF($C$175=D352,$C$184,0)+IF($D$175=D352,$D$184,0)+IF($E$175=D352,$E$184,0)+IF($F$175=D352,$F$184,0)+IF($H$175=D352,$H$184,0)+IF($C$192=D352,$C$201,0)+IF($D$192=D352,$D$201,0)+IF($E$192=D352,$E$201,0)+IF($F$192=D352,$F$201,0)+IF($H$192=D352,$H$201,0)+IF($C$209=D352,$C$218,0)+IF($D$209=D352,$D$218,0)+IF($E$209=D352,$E$218,0)+IF($F$209=D352,$F$218,0)+IF($H$209=D352,$H$218,0)+IF($C$228=D352,$C$237,0)+IF($D$228=D352,$D$237,0)+IF($E$228=D352,$E$237,0)+IF($F$228=D352,$F$237,0)+IF($H$228=D352,$H$237,0)+IF($C$245=D352,$C$254,0)+IF($D$245=D352,$D$254,0)+IF($E$245=D352,$E$254,0)+IF($F$245=D352,$F$254,0)+IF($H$245=D352,$H$254,0)+IF($C$262=D352,$C$271,0)+IF($D$262=D352,$D$271,0)+IF($E$262=D352,$E$271,0)+IF($F$262=D352,$F$271,0)+IF($H$262=D352,$H$271,0)+IF($C$281=D352,$C$290,0)+IF($D$281=D352,$D$290,0)+IF($E$281=D352,$E$290,0)+IF($F$281=D352,$F$290,0)+IF($H$281=D352,$H$290,0)+IF($C$298=D352,$C$307,0)+IF($D$298=D352,$D$307,0)+IF($E$298=D352,$E$307,0)+IF($F$298=D352,$F$307,0)+IF($H$298=D352,$H$307,0)+IF($C$315=D352,$C$324,0)+IF($D$315=D352,$D$324,0)+IF($E$315=D352,$E$324,0)+IF($F$315=D352,$F$324,0)+IF($H$315=D352,$H$324,0)+IF($C$334=D352,$C$343,0)+IF($D$334=D352,$D$343,0)+IF($E$334=D352,$E$343,0)+IF($F$334=D352,$F$343,0)+IF($H$334=D352,$H$343,0)</f>
        <v>0</v>
      </c>
      <c r="E360" s="118">
        <f>IF($C$140=E352,$C$149,0)+IF($D$140=E352,$D$149,0)+IF($E$140=E352,$E$149,0)+IF($F$140=E352,$F$149,0)+IF($H$140=E352,$H$149,0)+IF($C$157=E352,$C$166,0)+IF($D$157=E352,$D$166,0)+IF($E$157=E352,$E$166,0)+IF($F$157=E352,$F$166,0)+IF($H$157=E352,$H$166,0)+IF($C$175=E352,$C$184,0)+IF($D$175=E352,$D$184,0)+IF($E$175=E352,$E$184,0)+IF($F$175=E352,$F$184,0)+IF($H$175=E352,$H$184,0)+IF($C$192=E352,$C$201,0)+IF($D$192=E352,$D$201,0)+IF($E$192=E352,$E$201,0)+IF($F$192=E352,$F$201,0)+IF($H$192=E352,$H$201,0)+IF($C$209=E352,$C$218,0)+IF($D$209=E352,$D$218,0)+IF($E$209=E352,$E$218,0)+IF($F$209=E352,$F$218,0)+IF($H$209=E352,$H$218,0)+IF($C$228=E352,$C$237,0)+IF($D$228=E352,$D$237,0)+IF($E$228=E352,$E$237,0)+IF($F$228=E352,$F$237,0)+IF($H$228=E352,$H$237,0)+IF($C$245=E352,$C$254,0)+IF($D$245=E352,$D$254,0)+IF($E$245=E352,$E$254,0)+IF($F$245=E352,$F$254,0)+IF($H$245=E352,$H$254,0)+IF($C$262=E352,$C$271,0)+IF($D$262=E352,$D$271,0)+IF($E$262=E352,$E$271,0)+IF($F$262=E352,$F$271,0)+IF($H$262=E352,$H$271,0)+IF($C$281=E352,$C$290,0)+IF($D$281=E352,$D$290,0)+IF($E$281=E352,$E$290,0)+IF($F$281=E352,$F$290,0)+IF($H$281=E352,$H$290,0)+IF($C$298=E352,$C$307,0)+IF($D$298=E352,$D$307,0)+IF($E$298=E352,$E$307,0)+IF($F$298=E352,$F$307,0)+IF($H$298=E352,$H$307,0)+IF($C$315=E352,$C$324,0)+IF($D$315=E352,$D$324,0)+IF($E$315=E352,$E$324,0)+IF($F$315=E352,$F$324,0)+IF($H$315=E352,$H$324,0)+IF($C$334=E352,$C$343,0)+IF($D$334=E352,$D$343,0)+IF($E$334=E352,$E$343,0)+IF($F$334=E352,$F$343,0)+IF($H$334=E352,$H$343,0)</f>
        <v>0</v>
      </c>
      <c r="F360" s="149">
        <f>IF($C$140=F352,$C$149,0)+IF($D$140=F352,$D$149,0)+IF($E$140=F352,$E$149,0)+IF($F$140=F352,$F$149,0)+IF($H$140=F352,$H$149,0)+IF($C$157=F352,$C$166,0)+IF($D$157=F352,$D$166,0)+IF($E$157=F352,$E$166,0)+IF($F$157=F352,$F$166,0)+IF($H$157=F352,$H$166,0)+IF($C$175=F352,$C$184,0)+IF($D$175=F352,$D$184,0)+IF($E$175=F352,$E$184,0)+IF($F$175=F352,$F$184,0)+IF($H$175=F352,$H$184,0)+IF($C$192=F352,$C$201,0)+IF($D$192=F352,$D$201,0)+IF($E$192=F352,$E$201,0)+IF($F$192=F352,$F$201,0)+IF($H$192=F352,$H$201,0)+IF($C$209=F352,$C$218,0)+IF($D$209=F352,$D$218,0)+IF($E$209=F352,$E$218,0)+IF($F$209=F352,$F$218,0)+IF($H$209=F352,$H$218,0)+IF($C$228=F352,$C$237,0)+IF($D$228=F352,$D$237,0)+IF($E$228=F352,$E$237,0)+IF($F$228=F352,$F$237,0)+IF($H$228=F352,$H$237,0)+IF($C$245=F352,$C$254,0)+IF($D$245=F352,$D$254,0)+IF($E$245=F352,$E$254,0)+IF($F$245=F352,$F$254,0)+IF($H$245=F352,$H$254,0)+IF($C$262=F352,$C$271,0)+IF($D$262=F352,$D$271,0)+IF($E$262=F352,$E$271,0)+IF($F$262=F352,$F$271,0)+IF($H$262=F352,$H$271,0)+IF($C$281=F352,$C$290,0)+IF($D$281=F352,$D$290,0)+IF($E$281=F352,$E$290,0)+IF($F$281=F352,$F$290,0)+IF($H$281=F352,$H$290,0)+IF($C$298=F352,$C$307,0)+IF($D$298=F352,$D$307,0)+IF($E$298=F352,$E$307,0)+IF($F$298=F352,$F$307,0)+IF($H$298=F352,$H$307,0)+IF($C$315=F352,$C$324,0)+IF($D$315=F352,$D$324,0)+IF($E$315=F352,$E$324,0)+IF($F$315=F352,$F$324,0)+IF($H$315=F352,$H$324,0)+IF($C$334=F352,$C$343,0)+IF($D$334=F352,$D$343,0)+IF($E$334=F352,$E$343,0)+IF($F$334=F352,$F$343,0)+IF($H$334=F352,$H$343,0)</f>
        <v>0</v>
      </c>
      <c r="G360" s="284"/>
      <c r="H360" s="118">
        <f>IF($C$140=H352,$C$149,0)+IF($D$140=H352,$D$149,0)+IF($E$140=H352,$E$149,0)+IF($F$140=H352,$F$149,0)+IF($H$140=H352,$H$149,0)+IF($C$157=H352,$C$166,0)+IF($D$157=H352,$D$166,0)+IF($E$157=H352,$E$166,0)+IF($F$157=H352,$F$166,0)+IF($H$157=H352,$H$166,0)+IF($C$175=H352,$C$184,0)+IF($D$175=H352,$D$184,0)+IF($E$175=H352,$E$184,0)+IF($F$175=H352,$F$184,0)+IF($H$175=H352,$H$184,0)+IF($C$192=H352,$C$201,0)+IF($D$192=H352,$D$201,0)+IF($E$192=H352,$E$201,0)+IF($F$192=H352,$F$201,0)+IF($H$192=H352,$H$201,0)+IF($C$209=H352,$C$218,0)+IF($D$209=H352,$D$218,0)+IF($E$209=H352,$E$218,0)+IF($F$209=H352,$F$218,0)+IF($H$209=H352,$H$218,0)+IF($C$228=H352,$C$237,0)+IF($D$228=H352,$D$237,0)+IF($E$228=H352,$E$237,0)+IF($F$228=H352,$F$237,0)+IF($H$228=H352,$H$237,0)+IF($C$245=H352,$C$254,0)+IF($D$245=H352,$D$254,0)+IF($E$245=H352,$E$254,0)+IF($F$245=H352,$F$254,0)+IF($H$245=H352,$H$254,0)+IF($C$262=H352,$C$271,0)+IF($D$262=H352,$D$271,0)+IF($E$262=H352,$E$271,0)+IF($F$262=H352,$F$271,0)+IF($H$262=H352,$H$271,0)+IF($C$281=H352,$C$290,0)+IF($D$281=H352,$D$290,0)+IF($E$281=H352,$E$290,0)+IF($F$281=H352,$F$290,0)+IF($H$281=H352,$H$290,0)+IF($C$298=H352,$C$307,0)+IF($D$298=H352,$D$307,0)+IF($E$298=H352,$E$307,0)+IF($F$298=H352,$F$307,0)+IF($H$298=H352,$H$307,0)+IF($C$315=H352,$C$324,0)+IF($D$315=H352,$D$324,0)+IF($E$315=H352,$E$324,0)+IF($F$315=H352,$F$324,0)+IF($H$315=H352,$H$324,0)+IF($C$334=H352,$C$343,0)+IF($D$334=H352,$D$343,0)+IF($E$334=H352,$E$343,0)+IF($F$334=H352,$F$343,0)+IF($H$334=H352,$H$343,0)</f>
        <v>0</v>
      </c>
      <c r="I360" s="60">
        <f t="shared" si="19"/>
        <v>0</v>
      </c>
    </row>
    <row r="361" spans="1:9" x14ac:dyDescent="0.25">
      <c r="A361" s="138" t="s">
        <v>11</v>
      </c>
      <c r="B361" s="138"/>
      <c r="C361" s="118">
        <f>IF($C$140=C352,$C$150,0)+IF($D$140=C352,$D$150,0)+IF($E$140=C352,$E$150,0)+IF($F$140=C352,$F$150,0)+IF($H$140=C352,$H$150,0)+IF($C$157=C352,$C$167,0)+IF($D$157=C352,$D$167,0)+IF($E$157=C352,$E$167,0)+IF($F$157=C352,$F$167,0)+IF($H$157=C352,$H$167,0)+IF($C$175=C352,$C$185,0)+IF($D$175=C352,$D$185,0)+IF($E$175=C352,$E$185,0)+IF($F$175=C352,$F$185,0)+IF($H$175=C352,$H$185,0)+IF($C$192=C352,$C$202,0)+IF($D$192=C352,$D$202,0)+IF($E$192=C352,$E$202,0)+IF($F$192=C352,$F$202,0)+IF($H$192=C352,$H$202,0)+IF($C$209=C352,$C$219,0)+IF($D$209=C352,$D$219,0)+IF($E$209=C352,$E$219,0)+IF($F$209=C352,$F$219,0)+IF($H$209=C352,$H$219,0)+IF($C$228=C352,$C$238,0)+IF($D$228=C352,$D$238,0)+IF($E$228=C352,$E$238,0)+IF($F$228=C352,$F$238,0)+IF($H$228=C352,$H$238,0)+IF($C$245=C352,$C$255,0)+IF($D$245=C352,$D$255,0)+IF($E$245=C352,$E$255,0)+IF($F$245=C352,$F$255,0)+IF($H$245=C352,$H$255,0)+IF($C$262=C352,$C$272,0)+IF($D$262=C352,$D$272,0)+IF($E$262=C352,$E$272,0)+IF($F$262=C352,$F$272,0)+IF($H$262=C352,$H$272,0)+IF($C$281=C352,$C$291,0)+IF($D$281=C352,$D$291,0)+IF($E$281=C352,$E$291,0)+IF($F$281=C352,$F$291,0)+IF($H$281=C352,$H$291,0)+IF($C$298=C352,$C$308,0)+IF($D$298=C352,$D$308,0)+IF($E$298=C352,$E$308,0)+IF($F$298=C352,$F$308,0)+IF($H$298=C352,$H$308,0)+IF($C$315=C352,$C$325,0)+IF($D$315=C352,$D$325,0)+IF($E$315=C352,$E$325,0)+IF($F$315=C352,$F$325,0)+IF($H$315=C352,$H$325,0)+IF($C$334=C352,$C$344,0)+IF($D$334=C352,$D$344,0)+IF($E$334=C352,$E$344,0)+IF($F$334=C352,$F$344,0)+IF($H$334=C352,$H$344,0)</f>
        <v>0</v>
      </c>
      <c r="D361" s="118">
        <f>IF($C$140=D352,$C$150,0)+IF($D$140=D352,$D$150,0)+IF($E$140=D352,$E$150,0)+IF($F$140=D352,$F$150,0)+IF($H$140=D352,$H$150,0)+IF($C$157=D352,$C$167,0)+IF($D$157=D352,$D$167,0)+IF($E$157=D352,$E$167,0)+IF($F$157=D352,$F$167,0)+IF($H$157=D352,$H$167,0)+IF($C$175=D352,$C$185,0)+IF($D$175=D352,$D$185,0)+IF($E$175=D352,$E$185,0)+IF($F$175=D352,$F$185,0)+IF($H$175=D352,$H$185,0)+IF($C$192=D352,$C$202,0)+IF($D$192=D352,$D$202,0)+IF($E$192=D352,$E$202,0)+IF($F$192=D352,$F$202,0)+IF($H$192=D352,$H$202,0)+IF($C$209=D352,$C$219,0)+IF($D$209=D352,$D$219,0)+IF($E$209=D352,$E$219,0)+IF($F$209=D352,$F$219,0)+IF($H$209=D352,$H$219,0)+IF($C$228=D352,$C$238,0)+IF($D$228=D352,$D$238,0)+IF($E$228=D352,$E$238,0)+IF($F$228=D352,$F$238,0)+IF($H$228=D352,$H$238,0)+IF($C$245=D352,$C$255,0)+IF($D$245=D352,$D$255,0)+IF($E$245=D352,$E$255,0)+IF($F$245=D352,$F$255,0)+IF($H$245=D352,$H$255,0)+IF($C$262=D352,$C$272,0)+IF($D$262=D352,$D$272,0)+IF($E$262=D352,$E$272,0)+IF($F$262=D352,$F$272,0)+IF($H$262=D352,$H$272,0)+IF($C$281=D352,$C$291,0)+IF($D$281=D352,$D$291,0)+IF($E$281=D352,$E$291,0)+IF($F$281=D352,$F$291,0)+IF($H$281=D352,$H$291,0)+IF($C$298=D352,$C$308,0)+IF($D$298=D352,$D$308,0)+IF($E$298=D352,$E$308,0)+IF($F$298=D352,$F$308,0)+IF($H$298=D352,$H$308,0)+IF($C$315=D352,$C$325,0)+IF($D$315=D352,$D$325,0)+IF($E$315=D352,$E$325,0)+IF($F$315=D352,$F$325,0)+IF($H$315=D352,$H$325,0)+IF($C$334=D352,$C$344,0)+IF($D$334=D352,$D$344,0)+IF($E$334=D352,$E$344,0)+IF($F$334=D352,$F$344,0)+IF($H$334=D352,$H$344,0)</f>
        <v>0</v>
      </c>
      <c r="E361" s="118">
        <f>IF($C$140=E352,$C$150,0)+IF($D$140=E352,$D$150,0)+IF($E$140=E352,$E$150,0)+IF($F$140=E352,$F$150,0)+IF($H$140=E352,$H$150,0)+IF($C$157=E352,$C$167,0)+IF($D$157=E352,$D$167,0)+IF($E$157=E352,$E$167,0)+IF($F$157=E352,$F$167,0)+IF($H$157=E352,$H$167,0)+IF($C$175=E352,$C$185,0)+IF($D$175=E352,$D$185,0)+IF($E$175=E352,$E$185,0)+IF($F$175=E352,$F$185,0)+IF($H$175=E352,$H$185,0)+IF($C$192=E352,$C$202,0)+IF($D$192=E352,$D$202,0)+IF($E$192=E352,$E$202,0)+IF($F$192=E352,$F$202,0)+IF($H$192=E352,$H$202,0)+IF($C$209=E352,$C$219,0)+IF($D$209=E352,$D$219,0)+IF($E$209=E352,$E$219,0)+IF($F$209=E352,$F$219,0)+IF($H$209=E352,$H$219,0)+IF($C$228=E352,$C$238,0)+IF($D$228=E352,$D$238,0)+IF($E$228=E352,$E$238,0)+IF($F$228=E352,$F$238,0)+IF($H$228=E352,$H$238,0)+IF($C$245=E352,$C$255,0)+IF($D$245=E352,$D$255,0)+IF($E$245=E352,$E$255,0)+IF($F$245=E352,$F$255,0)+IF($H$245=E352,$H$255,0)+IF($C$262=E352,$C$272,0)+IF($D$262=E352,$D$272,0)+IF($E$262=E352,$E$272,0)+IF($F$262=E352,$F$272,0)+IF($H$262=E352,$H$272,0)+IF($C$281=E352,$C$291,0)+IF($D$281=E352,$D$291,0)+IF($E$281=E352,$E$291,0)+IF($F$281=E352,$F$291,0)+IF($H$281=E352,$H$291,0)+IF($C$298=E352,$C$308,0)+IF($D$298=E352,$D$308,0)+IF($E$298=E352,$E$308,0)+IF($F$298=E352,$F$308,0)+IF($H$298=E352,$H$308,0)+IF($C$315=E352,$C$325,0)+IF($D$315=E352,$D$325,0)+IF($E$315=E352,$E$325,0)+IF($F$315=E352,$F$325,0)+IF($H$315=E352,$H$325,0)+IF($C$334=E352,$C$344,0)+IF($D$334=E352,$D$344,0)+IF($E$334=E352,$E$344,0)+IF($F$334=E352,$F$344,0)+IF($H$334=E352,$H$344,0)</f>
        <v>0</v>
      </c>
      <c r="F361" s="149">
        <f>IF($C$140=F352,$C$150,0)+IF($D$140=F352,$D$150,0)+IF($E$140=F352,$E$150,0)+IF($F$140=F352,$F$150,0)+IF($H$140=F352,$H$150,0)+IF($C$157=F352,$C$167,0)+IF($D$157=F352,$D$167,0)+IF($E$157=F352,$E$167,0)+IF($F$157=F352,$F$167,0)+IF($H$157=F352,$H$167,0)+IF($C$175=F352,$C$185,0)+IF($D$175=F352,$D$185,0)+IF($E$175=F352,$E$185,0)+IF($F$175=F352,$F$185,0)+IF($H$175=F352,$H$185,0)+IF($C$192=F352,$C$202,0)+IF($D$192=F352,$D$202,0)+IF($E$192=F352,$E$202,0)+IF($F$192=F352,$F$202,0)+IF($H$192=F352,$H$202,0)+IF($C$209=F352,$C$219,0)+IF($D$209=F352,$D$219,0)+IF($E$209=F352,$E$219,0)+IF($F$209=F352,$F$219,0)+IF($H$209=F352,$H$219,0)+IF($C$228=F352,$C$238,0)+IF($D$228=F352,$D$238,0)+IF($E$228=F352,$E$238,0)+IF($F$228=F352,$F$238,0)+IF($H$228=F352,$H$238,0)+IF($C$245=F352,$C$255,0)+IF($D$245=F352,$D$255,0)+IF($E$245=F352,$E$255,0)+IF($F$245=F352,$F$255,0)+IF($H$245=F352,$H$255,0)+IF($C$262=F352,$C$272,0)+IF($D$262=F352,$D$272,0)+IF($E$262=F352,$E$272,0)+IF($F$262=F352,$F$272,0)+IF($H$262=F352,$H$272,0)+IF($C$281=F352,$C$291,0)+IF($D$281=F352,$D$291,0)+IF($E$281=F352,$E$291,0)+IF($F$281=F352,$F$291,0)+IF($H$281=F352,$H$291,0)+IF($C$298=F352,$C$308,0)+IF($D$298=F352,$D$308,0)+IF($E$298=F352,$E$308,0)+IF($F$298=F352,$F$308,0)+IF($H$298=F352,$H$308,0)+IF($C$315=F352,$C$325,0)+IF($D$315=F352,$D$325,0)+IF($E$315=F352,$E$325,0)+IF($F$315=F352,$F$325,0)+IF($H$315=F352,$H$325,0)+IF($C$334=F352,$C$344,0)+IF($D$334=F352,$D$344,0)+IF($E$334=F352,$E$344,0)+IF($F$334=F352,$F$344,0)+IF($H$334=F352,$H$344,0)</f>
        <v>0</v>
      </c>
      <c r="G361" s="284"/>
      <c r="H361" s="118">
        <f>IF($C$140=H352,$C$150,0)+IF($D$140=H352,$D$150,0)+IF($E$140=H352,$E$150,0)+IF($F$140=H352,$F$150,0)+IF($H$140=H352,$H$150,0)+IF($C$157=H352,$C$167,0)+IF($D$157=H352,$D$167,0)+IF($E$157=H352,$E$167,0)+IF($F$157=H352,$F$167,0)+IF($H$157=H352,$H$167,0)+IF($C$175=H352,$C$185,0)+IF($D$175=H352,$D$185,0)+IF($E$175=H352,$E$185,0)+IF($F$175=H352,$F$185,0)+IF($H$175=H352,$H$185,0)+IF($C$192=H352,$C$202,0)+IF($D$192=H352,$D$202,0)+IF($E$192=H352,$E$202,0)+IF($F$192=H352,$F$202,0)+IF($H$192=H352,$H$202,0)+IF($C$209=H352,$C$219,0)+IF($D$209=H352,$D$219,0)+IF($E$209=H352,$E$219,0)+IF($F$209=H352,$F$219,0)+IF($H$209=H352,$H$219,0)+IF($C$228=H352,$C$238,0)+IF($D$228=H352,$D$238,0)+IF($E$228=H352,$E$238,0)+IF($F$228=H352,$F$238,0)+IF($H$228=H352,$H$238,0)+IF($C$245=H352,$C$255,0)+IF($D$245=H352,$D$255,0)+IF($E$245=H352,$E$255,0)+IF($F$245=H352,$F$255,0)+IF($H$245=H352,$H$255,0)+IF($C$262=H352,$C$272,0)+IF($D$262=H352,$D$272,0)+IF($E$262=H352,$E$272,0)+IF($F$262=H352,$F$272,0)+IF($H$262=H352,$H$272,0)+IF($C$281=H352,$C$291,0)+IF($D$281=H352,$D$291,0)+IF($E$281=H352,$E$291,0)+IF($F$281=H352,$F$291,0)+IF($H$281=H352,$H$291,0)+IF($C$298=H352,$C$308,0)+IF($D$298=H352,$D$308,0)+IF($E$298=H352,$E$308,0)+IF($F$298=H352,$F$308,0)+IF($H$298=H352,$H$308,0)+IF($C$315=H352,$C$325,0)+IF($D$315=H352,$D$325,0)+IF($E$315=H352,$E$325,0)+IF($F$315=H352,$F$325,0)+IF($H$315=H352,$H$325,0)+IF($C$334=H352,$C$344,0)+IF($D$334=H352,$D$344,0)+IF($E$334=H352,$E$344,0)+IF($F$334=H352,$F$344,0)+IF($H$334=H352,$H$344,0)</f>
        <v>0</v>
      </c>
      <c r="I361" s="60">
        <f t="shared" si="19"/>
        <v>0</v>
      </c>
    </row>
    <row r="362" spans="1:9" x14ac:dyDescent="0.25">
      <c r="A362" s="138" t="s">
        <v>12</v>
      </c>
      <c r="B362" s="138"/>
      <c r="C362" s="118">
        <f>IF($C$140=C352,$C$151,0)+IF($D$140=C352,$D$151,0)+IF($E$140=C352,$E$151,0)+IF($F$140=C352,$F$151,0)+IF($H$140=C352,$H$151,0)+IF($C$157=C352,$C$168,0)+IF($D$157=C352,$D$168,0)+IF($E$157=C352,$E$168,0)+IF($F$157=C352,$F$168,0)+IF($H$157=C352,$H$168,0)+IF($C$175=C352,$C$186,0)+IF($D$175=C352,$D$186,0)+IF($E$175=C352,$E$186,0)+IF($F$175=C352,$F$186,0)+IF($H$175=C352,$H$186,0)+IF($C$192=C352,$C$203,0)+IF($D$192=C352,$D$203,0)+IF($E$192=C352,$E$203,0)+IF($F$192=C352,$F$203,0)+IF($H$192=C352,$H$203,0)+IF($C$209=C352,$C$220,0)+IF($D$209=C352,$D$220,0)+IF($E$209=C352,$E$220,0)+IF($F$209=C352,$F$220,0)+IF($H$209=C352,$H$220,0)+IF($C$228=C352,$C$239,0)+IF($D$228=C352,$D$239,0)+IF($E$228=C352,$E$239,0)+IF($F$228=C352,$F$239,0)+IF($H$228=C352,$H$239,0)+IF($C$245=C352,$C$256,0)+IF($D$245=C352,$D$256,0)+IF($E$245=C352,$E$256,0)+IF($F$245=C352,$F$256,0)+IF($H$245=C352,$H$256,0)+IF($C$262=C352,$C$273,0)+IF($D$262=C352,$D$273,0)+IF($E$262=C352,$E$273,0)+IF($F$262=C352,$F$273,0)+IF($H$262=C352,$H$273,0)+IF($C$281=C352,$C$292,0)+IF($D$281=C352,$D$292,0)+IF($E$281=C352,$E$292,0)+IF($F$281=C352,$F$292,0)+IF($H$281=C352,$H$292,0)+IF($C$298=C352,$C$309,0)+IF($D$298=C352,$D$309,0)+IF($E$298=C352,$E$309,0)+IF($F$298=C352,$F$309,0)+IF($H$298=C352,$H$309,0)+IF($C$315=C352,$C$326,0)+IF($D$315=C352,$D$326,0)+IF($E$315=C352,$E$326,0)+IF($F$315=C352,$F$326,0)+IF($H$315=C352,$H$326,0)+IF($C$334=C352,$C$345,0)+IF($D$334=C352,$D$345,0)+IF($E$334=C352,$E$345,0)+IF($F$334=C352,$F$345,0)+IF($H$334=C352,$H$345,0)</f>
        <v>0</v>
      </c>
      <c r="D362" s="118">
        <f>IF($C$140=D352,$C$151,0)+IF($D$140=D352,$D$151,0)+IF($E$140=D352,$E$151,0)+IF($F$140=D352,$F$151,0)+IF($H$140=D352,$H$151,0)+IF($C$157=D352,$C$168,0)+IF($D$157=D352,$D$168,0)+IF($E$157=D352,$E$168,0)+IF($F$157=D352,$F$168,0)+IF($H$157=D352,$H$168,0)+IF($C$175=D352,$C$186,0)+IF($D$175=D352,$D$186,0)+IF($E$175=D352,$E$186,0)+IF($F$175=D352,$F$186,0)+IF($H$175=D352,$H$186,0)+IF($C$192=D352,$C$203,0)+IF($D$192=D352,$D$203,0)+IF($E$192=D352,$E$203,0)+IF($F$192=D352,$F$203,0)+IF($H$192=D352,$H$203,0)+IF($C$209=D352,$C$220,0)+IF($D$209=D352,$D$220,0)+IF($E$209=D352,$E$220,0)+IF($F$209=D352,$F$220,0)+IF($H$209=D352,$H$220,0)+IF($C$228=D352,$C$239,0)+IF($D$228=D352,$D$239,0)+IF($E$228=D352,$E$239,0)+IF($F$228=D352,$F$239,0)+IF($H$228=D352,$H$239,0)+IF($C$245=D352,$C$256,0)+IF($D$245=D352,$D$256,0)+IF($E$245=D352,$E$256,0)+IF($F$245=D352,$F$256,0)+IF($H$245=D352,$H$256,0)+IF($C$262=D352,$C$273,0)+IF($D$262=D352,$D$273,0)+IF($E$262=D352,$E$273,0)+IF($F$262=D352,$F$273,0)+IF($H$262=D352,$H$273,0)+IF($C$281=D352,$C$292,0)+IF($D$281=D352,$D$292,0)+IF($E$281=D352,$E$292,0)+IF($F$281=D352,$F$292,0)+IF($H$281=D352,$H$292,0)+IF($C$298=D352,$C$309,0)+IF($D$298=D352,$D$309,0)+IF($E$298=D352,$E$309,0)+IF($F$298=D352,$F$309,0)+IF($H$298=D352,$H$309,0)+IF($C$315=D352,$C$326,0)+IF($D$315=D352,$D$326,0)+IF($E$315=D352,$E$326,0)+IF($F$315=D352,$F$326,0)+IF($H$315=D352,$H$326,0)+IF($C$334=D352,$C$345,0)+IF($D$334=D352,$D$345,0)+IF($E$334=D352,$E$345,0)+IF($F$334=D352,$F$345,0)+IF($H$334=D352,$H$345,0)</f>
        <v>0</v>
      </c>
      <c r="E362" s="118">
        <f>IF($C$140=E352,$C$151,0)+IF($D$140=E352,$D$151,0)+IF($E$140=E352,$E$151,0)+IF($F$140=E352,$F$151,0)+IF($H$140=E352,$H$151,0)+IF($C$157=E352,$C$168,0)+IF($D$157=E352,$D$168,0)+IF($E$157=E352,$E$168,0)+IF($F$157=E352,$F$168,0)+IF($H$157=E352,$H$168,0)+IF($C$175=E352,$C$186,0)+IF($D$175=E352,$D$186,0)+IF($E$175=E352,$E$186,0)+IF($F$175=E352,$F$186,0)+IF($H$175=E352,$H$186,0)+IF($C$192=E352,$C$203,0)+IF($D$192=E352,$D$203,0)+IF($E$192=E352,$E$203,0)+IF($F$192=E352,$F$203,0)+IF($H$192=E352,$H$203,0)+IF($C$209=E352,$C$220,0)+IF($D$209=E352,$D$220,0)+IF($E$209=E352,$E$220,0)+IF($F$209=E352,$F$220,0)+IF($H$209=E352,$H$220,0)+IF($C$228=E352,$C$239,0)+IF($D$228=E352,$D$239,0)+IF($E$228=E352,$E$239,0)+IF($F$228=E352,$F$239,0)+IF($H$228=E352,$H$239,0)+IF($C$245=E352,$C$256,0)+IF($D$245=E352,$D$256,0)+IF($E$245=E352,$E$256,0)+IF($F$245=E352,$F$256,0)+IF($H$245=E352,$H$256,0)+IF($C$262=E352,$C$273,0)+IF($D$262=E352,$D$273,0)+IF($E$262=E352,$E$273,0)+IF($F$262=E352,$F$273,0)+IF($H$262=E352,$H$273,0)+IF($C$281=E352,$C$292,0)+IF($D$281=E352,$D$292,0)+IF($E$281=E352,$E$292,0)+IF($F$281=E352,$F$292,0)+IF($H$281=E352,$H$292,0)+IF($C$298=E352,$C$309,0)+IF($D$298=E352,$D$309,0)+IF($E$298=E352,$E$309,0)+IF($F$298=E352,$F$309,0)+IF($H$298=E352,$H$309,0)+IF($C$315=E352,$C$326,0)+IF($D$315=E352,$D$326,0)+IF($E$315=E352,$E$326,0)+IF($F$315=E352,$F$326,0)+IF($H$315=E352,$H$326,0)+IF($C$334=E352,$C$345,0)+IF($D$334=E352,$D$345,0)+IF($E$334=E352,$E$345,0)+IF($F$334=E352,$F$345,0)+IF($H$334=E352,$H$345,0)</f>
        <v>0</v>
      </c>
      <c r="F362" s="149">
        <f>IF($C$140=F352,$C$151,0)+IF($D$140=F352,$D$151,0)+IF($E$140=F352,$E$151,0)+IF($F$140=F352,$F$151,0)+IF($H$140=F352,$H$151,0)+IF($C$157=F352,$C$168,0)+IF($D$157=F352,$D$168,0)+IF($E$157=F352,$E$168,0)+IF($F$157=F352,$F$168,0)+IF($H$157=F352,$H$168,0)+IF($C$175=F352,$C$186,0)+IF($D$175=F352,$D$186,0)+IF($E$175=F352,$E$186,0)+IF($F$175=F352,$F$186,0)+IF($H$175=F352,$H$186,0)+IF($C$192=F352,$C$203,0)+IF($D$192=F352,$D$203,0)+IF($E$192=F352,$E$203,0)+IF($F$192=F352,$F$203,0)+IF($H$192=F352,$H$203,0)+IF($C$209=F352,$C$220,0)+IF($D$209=F352,$D$220,0)+IF($E$209=F352,$E$220,0)+IF($F$209=F352,$F$220,0)+IF($H$209=F352,$H$220,0)+IF($C$228=F352,$C$239,0)+IF($D$228=F352,$D$239,0)+IF($E$228=F352,$E$239,0)+IF($F$228=F352,$F$239,0)+IF($H$228=F352,$H$239,0)+IF($C$245=F352,$C$256,0)+IF($D$245=F352,$D$256,0)+IF($E$245=F352,$E$256,0)+IF($F$245=F352,$F$256,0)+IF($H$245=F352,$H$256,0)+IF($C$262=F352,$C$273,0)+IF($D$262=F352,$D$273,0)+IF($E$262=F352,$E$273,0)+IF($F$262=F352,$F$273,0)+IF($H$262=F352,$H$273,0)+IF($C$281=F352,$C$292,0)+IF($D$281=F352,$D$292,0)+IF($E$281=F352,$E$292,0)+IF($F$281=F352,$F$292,0)+IF($H$281=F352,$H$292,0)+IF($C$298=F352,$C$309,0)+IF($D$298=F352,$D$309,0)+IF($E$298=F352,$E$309,0)+IF($F$298=F352,$F$309,0)+IF($H$298=F352,$H$309,0)+IF($C$315=F352,$C$326,0)+IF($D$315=F352,$D$326,0)+IF($E$315=F352,$E$326,0)+IF($F$315=F352,$F$326,0)+IF($H$315=F352,$H$326,0)+IF($C$334=F352,$C$345,0)+IF($D$334=F352,$D$345,0)+IF($E$334=F352,$E$345,0)+IF($F$334=F352,$F$345,0)+IF($H$334=F352,$H$345,0)</f>
        <v>0</v>
      </c>
      <c r="G362" s="284"/>
      <c r="H362" s="118">
        <f>IF($C$140=H352,$C$151,0)+IF($D$140=H352,$D$151,0)+IF($E$140=H352,$E$151,0)+IF($F$140=H352,$F$151,0)+IF($H$140=H352,$H$151,0)+IF($C$157=H352,$C$168,0)+IF($D$157=H352,$D$168,0)+IF($E$157=H352,$E$168,0)+IF($F$157=H352,$F$168,0)+IF($H$157=H352,$H$168,0)+IF($C$175=H352,$C$186,0)+IF($D$175=H352,$D$186,0)+IF($E$175=H352,$E$186,0)+IF($F$175=H352,$F$186,0)+IF($H$175=H352,$H$186,0)+IF($C$192=H352,$C$203,0)+IF($D$192=H352,$D$203,0)+IF($E$192=H352,$E$203,0)+IF($F$192=H352,$F$203,0)+IF($H$192=H352,$H$203,0)+IF($C$209=H352,$C$220,0)+IF($D$209=H352,$D$220,0)+IF($E$209=H352,$E$220,0)+IF($F$209=H352,$F$220,0)+IF($H$209=H352,$H$220,0)+IF($C$228=H352,$C$239,0)+IF($D$228=H352,$D$239,0)+IF($E$228=H352,$E$239,0)+IF($F$228=H352,$F$239,0)+IF($H$228=H352,$H$239,0)+IF($C$245=H352,$C$256,0)+IF($D$245=H352,$D$256,0)+IF($E$245=H352,$E$256,0)+IF($F$245=H352,$F$256,0)+IF($H$245=H352,$H$256,0)+IF($C$262=H352,$C$273,0)+IF($D$262=H352,$D$273,0)+IF($E$262=H352,$E$273,0)+IF($F$262=H352,$F$273,0)+IF($H$262=H352,$H$273,0)+IF($C$281=H352,$C$292,0)+IF($D$281=H352,$D$292,0)+IF($E$281=H352,$E$292,0)+IF($F$281=H352,$F$292,0)+IF($H$281=H352,$H$292,0)+IF($C$298=H352,$C$309,0)+IF($D$298=H352,$D$309,0)+IF($E$298=H352,$E$309,0)+IF($F$298=H352,$F$309,0)+IF($H$298=H352,$H$309,0)+IF($C$315=H352,$C$326,0)+IF($D$315=H352,$D$326,0)+IF($E$315=H352,$E$326,0)+IF($F$315=H352,$F$326,0)+IF($H$315=H352,$H$326,0)+IF($C$334=H352,$C$345,0)+IF($D$334=H352,$D$345,0)+IF($E$334=H352,$E$345,0)+IF($F$334=H352,$F$345,0)+IF($H$334=H352,$H$345,0)</f>
        <v>0</v>
      </c>
      <c r="I362" s="60">
        <f t="shared" si="19"/>
        <v>0</v>
      </c>
    </row>
    <row r="363" spans="1:9" x14ac:dyDescent="0.25">
      <c r="A363" s="138" t="s">
        <v>13</v>
      </c>
      <c r="B363" s="138"/>
      <c r="C363" s="118">
        <f>IF($C$140=C352,$C$152,0)+IF($D$140=C352,$D$152,0)+IF($E$140=C352,$E$152,0)+IF($F$140=C352,$F$152,0)+IF($H$140=C352,$H$152,0)+IF($C$157=C352,$C$169,0)+IF($D$157=C352,$D$169,0)+IF($E$157=C352,$E$169,0)+IF($F$157=C352,$F$169,0)+IF($H$157=C352,$H$169,0)+IF($C$175=C352,$C$187,0)+IF($D$175=C352,$D$187,0)+IF($E$175=C352,$E$187,0)+IF($F$175=C352,$F$187,0)+IF($H$175=C352,$H$187,0)+IF($C$192=C352,$C$204,0)+IF($D$192=C352,$D$204,0)+IF($E$192=C352,$E$204,0)+IF($F$192=C352,$F$204,0)+IF($H$192=C352,$H$204,0)+IF($C$209=C352,$C$221,0)+IF($D$209=C352,$D$221,0)+IF($E$209=C352,$E$221,0)+IF($F$209=C352,$F$221,0)+IF($H$209=C352,$H$221,0)+IF($C$228=C352,$C$240,0)+IF($D$228=C352,$D$240,0)+IF($E$228=C352,$E$240,0)+IF($F$228=C352,$F$240,0)+IF($H$228=C352,$H$240,0)+IF($C$245=C352,$C$257,0)+IF($D$245=C352,$D$257,0)+IF($E$245=C352,$E$257,0)+IF($F$245=C352,$F$257,0)+IF($H$245=C352,$H$257,0)+IF($C$262=C352,$C$274,0)+IF($D$262=C352,$D$274,0)+IF($E$262=C352,$E$274,0)+IF($F$262=C352,$F$274,0)+IF($H$262=C352,$H$274,0)+IF($C$281=C352,$C$293,0)+IF($D$281=C352,$D$293,0)+IF($E$281=C352,$E$293,0)+IF($F$281=C352,$F$293,0)+IF($H$281=C352,$H$293,0)+IF($C$298=C352,$C$310,0)+IF($D$298=C352,$D$310,0)+IF($E$298=C352,$E$310,0)+IF($F$298=C352,$F$310,0)+IF($H$298=C352,$H$310,0)+IF($C$315=C352,$C$327,0)+IF($D$315=C352,$D$327,0)+IF($E$315=C352,$E$327,0)+IF($F$315=C352,$F$327,0)+IF($H$315=C352,$H$327,0)+IF($C$334=C352,$C$346,0)+IF($D$334=C352,$D$346,0)+IF($E$334=C352,$E$346,0)+IF($F$334=C352,$F$346,0)+IF($H$334=C352,$H$346,0)</f>
        <v>0</v>
      </c>
      <c r="D363" s="118">
        <f>IF($C$140=D352,$C$152,0)+IF($D$140=D352,$D$152,0)+IF($E$140=D352,$E$152,0)+IF($F$140=D352,$F$152,0)+IF($H$140=D352,$H$152,0)+IF($C$157=D352,$C$169,0)+IF($D$157=D352,$D$169,0)+IF($E$157=D352,$E$169,0)+IF($F$157=D352,$F$169,0)+IF($H$157=D352,$H$169,0)+IF($C$175=D352,$C$187,0)+IF($D$175=D352,$D$187,0)+IF($E$175=D352,$E$187,0)+IF($F$175=D352,$F$187,0)+IF($H$175=D352,$H$187,0)+IF($C$192=D352,$C$204,0)+IF($D$192=D352,$D$204,0)+IF($E$192=D352,$E$204,0)+IF($F$192=D352,$F$204,0)+IF($H$192=D352,$H$204,0)+IF($C$209=D352,$C$221,0)+IF($D$209=D352,$D$221,0)+IF($E$209=D352,$E$221,0)+IF($F$209=D352,$F$221,0)+IF($H$209=D352,$H$221,0)+IF($C$228=D352,$C$240,0)+IF($D$228=D352,$D$240,0)+IF($E$228=D352,$E$240,0)+IF($F$228=D352,$F$240,0)+IF($H$228=D352,$H$240,0)+IF($C$245=D352,$C$257,0)+IF($D$245=D352,$D$257,0)+IF($E$245=D352,$E$257,0)+IF($F$245=D352,$F$257,0)+IF($H$245=D352,$H$257,0)+IF($C$262=D352,$C$274,0)+IF($D$262=D352,$D$274,0)+IF($E$262=D352,$E$274,0)+IF($F$262=D352,$F$274,0)+IF($H$262=D352,$H$274,0)+IF($C$281=D352,$C$293,0)+IF($D$281=D352,$D$293,0)+IF($E$281=D352,$E$293,0)+IF($F$281=D352,$F$293,0)+IF($H$281=D352,$H$293,0)+IF($C$298=D352,$C$310,0)+IF($D$298=D352,$D$310,0)+IF($E$298=D352,$E$310,0)+IF($F$298=D352,$F$310,0)+IF($H$298=D352,$H$310,0)+IF($C$315=D352,$C$327,0)+IF($D$315=D352,$D$327,0)+IF($E$315=D352,$E$327,0)+IF($F$315=D352,$F$327,0)+IF($H$315=D352,$H$327,0)+IF($C$334=D352,$C$346,0)+IF($D$334=D352,$D$346,0)+IF($E$334=D352,$E$346,0)+IF($F$334=D352,$F$346,0)+IF($H$334=D352,$H$346,0)</f>
        <v>0</v>
      </c>
      <c r="E363" s="118">
        <f>IF($C$140=E352,$C$152,0)+IF($D$140=E352,$D$152,0)+IF($E$140=E352,$E$152,0)+IF($F$140=E352,$F$152,0)+IF($H$140=E352,$H$152,0)+IF($C$157=E352,$C$169,0)+IF($D$157=E352,$D$169,0)+IF($E$157=E352,$E$169,0)+IF($F$157=E352,$F$169,0)+IF($H$157=E352,$H$169,0)+IF($C$175=E352,$C$187,0)+IF($D$175=E352,$D$187,0)+IF($E$175=E352,$E$187,0)+IF($F$175=E352,$F$187,0)+IF($H$175=E352,$H$187,0)+IF($C$192=E352,$C$204,0)+IF($D$192=E352,$D$204,0)+IF($E$192=E352,$E$204,0)+IF($F$192=E352,$F$204,0)+IF($H$192=E352,$H$204,0)+IF($C$209=E352,$C$221,0)+IF($D$209=E352,$D$221,0)+IF($E$209=E352,$E$221,0)+IF($F$209=E352,$F$221,0)+IF($H$209=E352,$H$221,0)+IF($C$228=E352,$C$240,0)+IF($D$228=E352,$D$240,0)+IF($E$228=E352,$E$240,0)+IF($F$228=E352,$F$240,0)+IF($H$228=E352,$H$240,0)+IF($C$245=E352,$C$257,0)+IF($D$245=E352,$D$257,0)+IF($E$245=E352,$E$257,0)+IF($F$245=E352,$F$257,0)+IF($H$245=E352,$H$257,0)+IF($C$262=E352,$C$274,0)+IF($D$262=E352,$D$274,0)+IF($E$262=E352,$E$274,0)+IF($F$262=E352,$F$274,0)+IF($H$262=E352,$H$274,0)+IF($C$281=E352,$C$293,0)+IF($D$281=E352,$D$293,0)+IF($E$281=E352,$E$293,0)+IF($F$281=E352,$F$293,0)+IF($H$281=E352,$H$293,0)+IF($C$298=E352,$C$310,0)+IF($D$298=E352,$D$310,0)+IF($E$298=E352,$E$310,0)+IF($F$298=E352,$F$310,0)+IF($H$298=E352,$H$310,0)+IF($C$315=E352,$C$327,0)+IF($D$315=E352,$D$327,0)+IF($E$315=E352,$E$327,0)+IF($F$315=E352,$F$327,0)+IF($H$315=E352,$H$327,0)+IF($C$334=E352,$C$346,0)+IF($D$334=E352,$D$346,0)+IF($E$334=E352,$E$346,0)+IF($F$334=E352,$F$346,0)+IF($H$334=E352,$H$346,0)</f>
        <v>0</v>
      </c>
      <c r="F363" s="149">
        <f>IF($C$140=F352,$C$152,0)+IF($D$140=F352,$D$152,0)+IF($E$140=F352,$E$152,0)+IF($F$140=F352,$F$152,0)+IF($H$140=F352,$H$152,0)+IF($C$157=F352,$C$169,0)+IF($D$157=F352,$D$169,0)+IF($E$157=F352,$E$169,0)+IF($F$157=F352,$F$169,0)+IF($H$157=F352,$H$169,0)+IF($C$175=F352,$C$187,0)+IF($D$175=F352,$D$187,0)+IF($E$175=F352,$E$187,0)+IF($F$175=F352,$F$187,0)+IF($H$175=F352,$H$187,0)+IF($C$192=F352,$C$204,0)+IF($D$192=F352,$D$204,0)+IF($E$192=F352,$E$204,0)+IF($F$192=F352,$F$204,0)+IF($H$192=F352,$H$204,0)+IF($C$209=F352,$C$221,0)+IF($D$209=F352,$D$221,0)+IF($E$209=F352,$E$221,0)+IF($F$209=F352,$F$221,0)+IF($H$209=F352,$H$221,0)+IF($C$228=F352,$C$240,0)+IF($D$228=F352,$D$240,0)+IF($E$228=F352,$E$240,0)+IF($F$228=F352,$F$240,0)+IF($H$228=F352,$H$240,0)+IF($C$245=F352,$C$257,0)+IF($D$245=F352,$D$257,0)+IF($E$245=F352,$E$257,0)+IF($F$245=F352,$F$257,0)+IF($H$245=F352,$H$257,0)+IF($C$262=F352,$C$274,0)+IF($D$262=F352,$D$274,0)+IF($E$262=F352,$E$274,0)+IF($F$262=F352,$F$274,0)+IF($H$262=F352,$H$274,0)+IF($C$281=F352,$C$293,0)+IF($D$281=F352,$D$293,0)+IF($E$281=F352,$E$293,0)+IF($F$281=F352,$F$293,0)+IF($H$281=F352,$H$293,0)+IF($C$298=F352,$C$310,0)+IF($D$298=F352,$D$310,0)+IF($E$298=F352,$E$310,0)+IF($F$298=F352,$F$310,0)+IF($H$298=F352,$H$310,0)+IF($C$315=F352,$C$327,0)+IF($D$315=F352,$D$327,0)+IF($E$315=F352,$E$327,0)+IF($F$315=F352,$F$327,0)+IF($H$315=F352,$H$327,0)+IF($C$334=F352,$C$346,0)+IF($D$334=F352,$D$346,0)+IF($E$334=F352,$E$346,0)+IF($F$334=F352,$F$346,0)+IF($H$334=F352,$H$346,0)</f>
        <v>0</v>
      </c>
      <c r="G363" s="284"/>
      <c r="H363" s="118">
        <f>IF($C$140=H352,$C$152,0)+IF($D$140=H352,$D$152,0)+IF($E$140=H352,$E$152,0)+IF($F$140=H352,$F$152,0)+IF($H$140=H352,$H$152,0)+IF($C$157=H352,$C$169,0)+IF($D$157=H352,$D$169,0)+IF($E$157=H352,$E$169,0)+IF($F$157=H352,$F$169,0)+IF($H$157=H352,$H$169,0)+IF($C$175=H352,$C$187,0)+IF($D$175=H352,$D$187,0)+IF($E$175=H352,$E$187,0)+IF($F$175=H352,$F$187,0)+IF($H$175=H352,$H$187,0)+IF($C$192=H352,$C$204,0)+IF($D$192=H352,$D$204,0)+IF($E$192=H352,$E$204,0)+IF($F$192=H352,$F$204,0)+IF($H$192=H352,$H$204,0)+IF($C$209=H352,$C$221,0)+IF($D$209=H352,$D$221,0)+IF($E$209=H352,$E$221,0)+IF($F$209=H352,$F$221,0)+IF($H$209=H352,$H$221,0)+IF($C$228=H352,$C$240,0)+IF($D$228=H352,$D$240,0)+IF($E$228=H352,$E$240,0)+IF($F$228=H352,$F$240,0)+IF($H$228=H352,$H$240,0)+IF($C$245=H352,$C$257,0)+IF($D$245=H352,$D$257,0)+IF($E$245=H352,$E$257,0)+IF($F$245=H352,$F$257,0)+IF($H$245=H352,$H$257,0)+IF($C$262=H352,$C$274,0)+IF($D$262=H352,$D$274,0)+IF($E$262=H352,$E$274,0)+IF($F$262=H352,$F$274,0)+IF($H$262=H352,$H$274,0)+IF($C$281=H352,$C$293,0)+IF($D$281=H352,$D$293,0)+IF($E$281=H352,$E$293,0)+IF($F$281=H352,$F$293,0)+IF($H$281=H352,$H$293,0)+IF($C$298=H352,$C$310,0)+IF($D$298=H352,$D$310,0)+IF($E$298=H352,$E$310,0)+IF($F$298=H352,$F$310,0)+IF($H$298=H352,$H$310,0)+IF($C$315=H352,$C$327,0)+IF($D$315=H352,$D$327,0)+IF($E$315=H352,$E$327,0)+IF($F$315=H352,$F$327,0)+IF($H$315=H352,$H$327,0)+IF($C$334=H352,$C$346,0)+IF($D$334=H352,$D$346,0)+IF($E$334=H352,$E$346,0)+IF($F$334=H352,$F$346,0)+IF($H$334=H352,$H$346,0)</f>
        <v>0</v>
      </c>
      <c r="I363" s="60">
        <f t="shared" si="19"/>
        <v>0</v>
      </c>
    </row>
    <row r="364" spans="1:9" x14ac:dyDescent="0.25">
      <c r="A364" s="138" t="s">
        <v>14</v>
      </c>
      <c r="B364" s="138"/>
      <c r="C364" s="118">
        <f>IF($C$140=C352,$C$153,0)+IF($D$140=C352,$D$153,0)+IF($E$140=C352,$E$153,0)+IF($F$140=C352,$F$153,0)+IF($H$140=C352,$H$153,0)+IF($C$157=C352,$C$170,0)+IF($D$157=C352,$D$170,0)+IF($E$157=C352,$E$170,0)+IF($F$157=C352,$F$170,0)+IF($H$157=C352,$H$170,0)+IF($C$175=C352,$C$188,0)+IF($D$175=C352,$D$188,0)+IF($E$175=C352,$E$188,0)+IF($F$175=C352,$F$188,0)+IF($H$175=C352,$H$188,0)+IF($C$192=C352,$C$205,0)+IF($D$192=C352,$D$205,0)+IF($E$192=C352,$E$205,0)+IF($F$192=C352,$F$205,0)+IF($H$192=C352,$H$205,0)+IF($C$209=C352,$C$222,0)+IF($D$209=C352,$D$222,0)+IF($E$209=C352,$E$222,0)+IF($F$209=C352,$F$222,0)+IF($H$209=C352,$H$222,0)+IF($C$228=C352,$C$241,0)+IF($D$228=C352,$D$241,0)+IF($E$228=C352,$E$241,0)+IF($F$228=C352,$F$241,0)+IF($H$228=C352,$H$241,0)+IF($C$245=C352,$C$258,0)+IF($D$245=C352,$D$258,0)+IF($E$245=C352,$E$258,0)+IF($F$245=C352,$F$258,0)+IF($H$245=C352,$H$258,0)+IF($C$262=C352,$C$275,0)+IF($D$262=C352,$D$275,0)+IF($E$262=C352,$E$275,0)+IF($F$262=C352,$F$275,0)+IF($H$262=C352,$H$275,0)+IF($C$281=C352,$C$294,0)+IF($D$281=C352,$D$294,0)+IF($E$281=C352,$E$294,0)+IF($F$281=C352,$F$294,0)+IF($H$281=C352,$H$294,0)+IF($C$298=C352,$C$311,0)+IF($D$298=C352,$D$311,0)+IF($E$298=C352,$E$311,0)+IF($F$298=C352,$F$311,0)+IF($H$298=C352,$H$311,0)+IF($C$315=C352,$C$328,0)+IF($D$315=C352,$D$328,0)+IF($E$315=C352,$E$328,0)+IF($F$315=C352,$F$328,0)+IF($H$315=C352,$H$328,0)+IF($C$334=C352,$C$347,0)+IF($D$334=C352,$D$347,0)+IF($E$334=C352,$E$347,0)+IF($F$334=C352,$F$347,0)+IF($H$334=C352,$H$347,0)</f>
        <v>0</v>
      </c>
      <c r="D364" s="118">
        <f>IF($C$140=D352,$C$153,0)+IF($D$140=D352,$D$153,0)+IF($E$140=D352,$E$153,0)+IF($F$140=D352,$F$153,0)+IF($H$140=D352,$H$153,0)+IF($C$157=D352,$C$170,0)+IF($D$157=D352,$D$170,0)+IF($E$157=D352,$E$170,0)+IF($F$157=D352,$F$170,0)+IF($H$157=D352,$H$170,0)+IF($C$175=D352,$C$188,0)+IF($D$175=D352,$D$188,0)+IF($E$175=D352,$E$188,0)+IF($F$175=D352,$F$188,0)+IF($H$175=D352,$H$188,0)+IF($C$192=D352,$C$205,0)+IF($D$192=D352,$D$205,0)+IF($E$192=D352,$E$205,0)+IF($F$192=D352,$F$205,0)+IF($H$192=D352,$H$205,0)+IF($C$209=D352,$C$222,0)+IF($D$209=D352,$D$222,0)+IF($E$209=D352,$E$222,0)+IF($F$209=D352,$F$222,0)+IF($H$209=D352,$H$222,0)+IF($C$228=D352,$C$241,0)+IF($D$228=D352,$D$241,0)+IF($E$228=D352,$E$241,0)+IF($F$228=D352,$F$241,0)+IF($H$228=D352,$H$241,0)+IF($C$245=D352,$C$258,0)+IF($D$245=D352,$D$258,0)+IF($E$245=D352,$E$258,0)+IF($F$245=D352,$F$258,0)+IF($H$245=D352,$H$258,0)+IF($C$262=D352,$C$275,0)+IF($D$262=D352,$D$275,0)+IF($E$262=D352,$E$275,0)+IF($F$262=D352,$F$275,0)+IF($H$262=D352,$H$275,0)+IF($C$281=D352,$C$294,0)+IF($D$281=D352,$D$294,0)+IF($E$281=D352,$E$294,0)+IF($F$281=D352,$F$294,0)+IF($H$281=D352,$H$294,0)+IF($C$298=D352,$C$311,0)+IF($D$298=D352,$D$311,0)+IF($E$298=D352,$E$311,0)+IF($F$298=D352,$F$311,0)+IF($H$298=D352,$H$311,0)+IF($C$315=D352,$C$328,0)+IF($D$315=D352,$D$328,0)+IF($E$315=D352,$E$328,0)+IF($F$315=D352,$F$328,0)+IF($H$315=D352,$H$328,0)+IF($C$334=D352,$C$347,0)+IF($D$334=D352,$D$347,0)+IF($E$334=D352,$E$347,0)+IF($F$334=D352,$F$347,0)+IF($H$334=D352,$H$347,0)</f>
        <v>0</v>
      </c>
      <c r="E364" s="118">
        <f>IF($C$140=E352,$C$153,0)+IF($D$140=E352,$D$153,0)+IF($E$140=E352,$E$153,0)+IF($F$140=E352,$F$153,0)+IF($H$140=E352,$H$153,0)+IF($C$157=E352,$C$170,0)+IF($D$157=E352,$D$170,0)+IF($E$157=E352,$E$170,0)+IF($F$157=E352,$F$170,0)+IF($H$157=E352,$H$170,0)+IF($C$175=E352,$C$188,0)+IF($D$175=E352,$D$188,0)+IF($E$175=E352,$E$188,0)+IF($F$175=E352,$F$188,0)+IF($H$175=E352,$H$188,0)+IF($C$192=E352,$C$205,0)+IF($D$192=E352,$D$205,0)+IF($E$192=E352,$E$205,0)+IF($F$192=E352,$F$205,0)+IF($H$192=E352,$H$205,0)+IF($C$209=E352,$C$222,0)+IF($D$209=E352,$D$222,0)+IF($E$209=E352,$E$222,0)+IF($F$209=E352,$F$222,0)+IF($H$209=E352,$H$222,0)+IF($C$228=E352,$C$241,0)+IF($D$228=E352,$D$241,0)+IF($E$228=E352,$E$241,0)+IF($F$228=E352,$F$241,0)+IF($H$228=E352,$H$241,0)+IF($C$245=E352,$C$258,0)+IF($D$245=E352,$D$258,0)+IF($E$245=E352,$E$258,0)+IF($F$245=E352,$F$258,0)+IF($H$245=E352,$H$258,0)+IF($C$262=E352,$C$275,0)+IF($D$262=E352,$D$275,0)+IF($E$262=E352,$E$275,0)+IF($F$262=E352,$F$275,0)+IF($H$262=E352,$H$275,0)+IF($C$281=E352,$C$294,0)+IF($D$281=E352,$D$294,0)+IF($E$281=E352,$E$294,0)+IF($F$281=E352,$F$294,0)+IF($H$281=E352,$H$294,0)+IF($C$298=E352,$C$311,0)+IF($D$298=E352,$D$311,0)+IF($E$298=E352,$E$311,0)+IF($F$298=E352,$F$311,0)+IF($H$298=E352,$H$311,0)+IF($C$315=E352,$C$328,0)+IF($D$315=E352,$D$328,0)+IF($E$315=E352,$E$328,0)+IF($F$315=E352,$F$328,0)+IF($H$315=E352,$H$328,0)+IF($C$334=E352,$C$347,0)+IF($D$334=E352,$D$347,0)+IF($E$334=E352,$E$347,0)+IF($F$334=E352,$F$347,0)+IF($H$334=E352,$H$347,0)</f>
        <v>0</v>
      </c>
      <c r="F364" s="149">
        <f>IF($C$140=F352,$C$153,0)+IF($D$140=F352,$D$153,0)+IF($E$140=F352,$E$153,0)+IF($F$140=F352,$F$153,0)+IF($H$140=F352,$H$153,0)+IF($C$157=F352,$C$170,0)+IF($D$157=F352,$D$170,0)+IF($E$157=F352,$E$170,0)+IF($F$157=F352,$F$170,0)+IF($H$157=F352,$H$170,0)+IF($C$175=F352,$C$188,0)+IF($D$175=F352,$D$188,0)+IF($E$175=F352,$E$188,0)+IF($F$175=F352,$F$188,0)+IF($H$175=F352,$H$188,0)+IF($C$192=F352,$C$205,0)+IF($D$192=F352,$D$205,0)+IF($E$192=F352,$E$205,0)+IF($F$192=F352,$F$205,0)+IF($H$192=F352,$H$205,0)+IF($C$209=F352,$C$222,0)+IF($D$209=F352,$D$222,0)+IF($E$209=F352,$E$222,0)+IF($F$209=F352,$F$222,0)+IF($H$209=F352,$H$222,0)+IF($C$228=F352,$C$241,0)+IF($D$228=F352,$D$241,0)+IF($E$228=F352,$E$241,0)+IF($F$228=F352,$F$241,0)+IF($H$228=F352,$H$241,0)+IF($C$245=F352,$C$258,0)+IF($D$245=F352,$D$258,0)+IF($E$245=F352,$E$258,0)+IF($F$245=F352,$F$258,0)+IF($H$245=F352,$H$258,0)+IF($C$262=F352,$C$275,0)+IF($D$262=F352,$D$275,0)+IF($E$262=F352,$E$275,0)+IF($F$262=F352,$F$275,0)+IF($H$262=F352,$H$275,0)+IF($C$281=F352,$C$294,0)+IF($D$281=F352,$D$294,0)+IF($E$281=F352,$E$294,0)+IF($F$281=F352,$F$294,0)+IF($H$281=F352,$H$294,0)+IF($C$298=F352,$C$311,0)+IF($D$298=F352,$D$311,0)+IF($E$298=F352,$E$311,0)+IF($F$298=F352,$F$311,0)+IF($H$298=F352,$H$311,0)+IF($C$315=F352,$C$328,0)+IF($D$315=F352,$D$328,0)+IF($E$315=F352,$E$328,0)+IF($F$315=F352,$F$328,0)+IF($H$315=F352,$H$328,0)+IF($C$334=F352,$C$347,0)+IF($D$334=F352,$D$347,0)+IF($E$334=F352,$E$347,0)+IF($F$334=F352,$F$347,0)+IF($H$334=F352,$H$347,0)</f>
        <v>0</v>
      </c>
      <c r="G364" s="284"/>
      <c r="H364" s="118">
        <f>IF($C$140=H352,$C$153,0)+IF($D$140=H352,$D$153,0)+IF($E$140=H352,$E$153,0)+IF($F$140=H352,$F$153,0)+IF($H$140=H352,$H$153,0)+IF($C$157=H352,$C$170,0)+IF($D$157=H352,$D$170,0)+IF($E$157=H352,$E$170,0)+IF($F$157=H352,$F$170,0)+IF($H$157=H352,$H$170,0)+IF($C$175=H352,$C$188,0)+IF($D$175=H352,$D$188,0)+IF($E$175=H352,$E$188,0)+IF($F$175=H352,$F$188,0)+IF($H$175=H352,$H$188,0)+IF($C$192=H352,$C$205,0)+IF($D$192=H352,$D$205,0)+IF($E$192=H352,$E$205,0)+IF($F$192=H352,$F$205,0)+IF($H$192=H352,$H$205,0)+IF($C$209=H352,$C$222,0)+IF($D$209=H352,$D$222,0)+IF($E$209=H352,$E$222,0)+IF($F$209=H352,$F$222,0)+IF($H$209=H352,$H$222,0)+IF($C$228=H352,$C$241,0)+IF($D$228=H352,$D$241,0)+IF($E$228=H352,$E$241,0)+IF($F$228=H352,$F$241,0)+IF($H$228=H352,$H$241,0)+IF($C$245=H352,$C$258,0)+IF($D$245=H352,$D$258,0)+IF($E$245=H352,$E$258,0)+IF($F$245=H352,$F$258,0)+IF($H$245=H352,$H$258,0)+IF($C$262=H352,$C$275,0)+IF($D$262=H352,$D$275,0)+IF($E$262=H352,$E$275,0)+IF($F$262=H352,$F$275,0)+IF($H$262=H352,$H$275,0)+IF($C$281=H352,$C$294,0)+IF($D$281=H352,$D$294,0)+IF($E$281=H352,$E$294,0)+IF($F$281=H352,$F$294,0)+IF($H$281=H352,$H$294,0)+IF($C$298=H352,$C$311,0)+IF($D$298=H352,$D$311,0)+IF($E$298=H352,$E$311,0)+IF($F$298=H352,$F$311,0)+IF($H$298=H352,$H$311,0)+IF($C$315=H352,$C$328,0)+IF($D$315=H352,$D$328,0)+IF($E$315=H352,$E$328,0)+IF($F$315=H352,$F$328,0)+IF($H$315=H352,$H$328,0)+IF($C$334=H352,$C$347,0)+IF($D$334=H352,$D$347,0)+IF($E$334=H352,$E$347,0)+IF($F$334=H352,$F$347,0)+IF($H$334=H352,$H$347,0)</f>
        <v>0</v>
      </c>
      <c r="I364" s="60">
        <f t="shared" si="19"/>
        <v>0</v>
      </c>
    </row>
    <row r="365" spans="1:9" x14ac:dyDescent="0.25">
      <c r="A365" s="138" t="s">
        <v>280</v>
      </c>
      <c r="B365" s="138"/>
      <c r="C365" s="118">
        <f>IF($C$140=C352,$C$154,0)+IF($D$140=C352,$D$154,0)+IF($E$140=C352,$E$154,0)+IF($F$140=C352,$F$154,0)+IF($H$140=C352,$H$154,0)+IF($C$157=C352,$C$171,0)+IF($D$157=C352,$D$171,0)+IF($E$157=C352,$E$171,0)+IF($F$157=C352,$F$171,0)+IF($H$157=C352,$H$171,0)+IF($C$175=C352,$C$189,0)+IF($D$175=C352,$D$189,0)+IF($E$175=C352,$E$189,0)+IF($F$175=C352,$F$189,0)+IF($H$175=C352,$H$189,0)+IF($C$192=C352,$C$206,0)+IF($D$192=C352,$D$206,0)+IF($E$192=C352,$E$206,0)+IF($F$192=C352,$F$206,0)+IF($H$192=C352,$H$206,0)+IF($C$209=C352,$C$223,0)+IF($D$209=C352,$D$223,0)+IF($E$209=C352,$E$223,0)+IF($F$209=C352,$F$223,0)+IF($H$209=C352,$H$223,0)+IF($C$228=C352,$C$242,0)+IF($D$228=C352,$D$242,0)+IF($E$228=C352,$E$242,0)+IF($F$228=C352,$F$242,0)+IF($H$228=C352,$H$242,0)+IF($C$245=C352,$C$259,0)+IF($D$245=C352,$D$259,0)+IF($E$245=C352,$E$259,0)+IF($F$245=C352,$F$259,0)+IF($H$245=C352,$H$259,0)+IF($C$262=C352,$C$276,0)+IF($D$262=C352,$D$276,0)+IF($E$262=C352,$E$276,0)+IF($F$262=C352,$F$276,0)+IF($H$262=C352,$H$276,0)+IF($C$281=C352,$C$295,0)+IF($D$281=C352,$D$295,0)+IF($E$281=C352,$E$295,0)+IF($F$281=C352,$F$295,0)+IF($H$281=C352,$H$295,0)+IF($C$298=C352,$C$312,0)+IF($D$298=C352,$D$312,0)+IF($E$298=C352,$E$312,0)+IF($F$298=C352,$F$312,0)+IF($H$298=C352,$H$312,0)+IF($C$315=C352,$C$329,0)+IF($D$315=C352,$D$329,0)+IF($E$315=C352,$E$329,0)+IF($F$315=C352,$F$329,0)+IF($H$315=C352,$H$329,0)+IF($C$334=C352,$C$348,0)+IF($D$334=C352,$D$348,0)+IF($E$334=C352,$E$348,0)+IF($F$334=C352,$F$348,0)+IF($H$334=C352,$H$348,0)</f>
        <v>0</v>
      </c>
      <c r="D365" s="118">
        <f>IF($C$140=D352,$C$154,0)+IF($D$140=D352,$D$154,0)+IF($E$140=D352,$E$154,0)+IF($F$140=D352,$F$154,0)+IF($H$140=D352,$H$154,0)+IF($C$157=D352,$C$171,0)+IF($D$157=D352,$D$171,0)+IF($E$157=D352,$E$171,0)+IF($F$157=D352,$F$171,0)+IF($H$157=D352,$H$171,0)+IF($C$175=D352,$C$189,0)+IF($D$175=D352,$D$189,0)+IF($E$175=D352,$E$189,0)+IF($F$175=D352,$F$189,0)+IF($H$175=D352,$H$189,0)+IF($C$192=D352,$C$206,0)+IF($D$192=D352,$D$206,0)+IF($E$192=D352,$E$206,0)+IF($F$192=D352,$F$206,0)+IF($H$192=D352,$H$206,0)+IF($C$209=D352,$C$223,0)+IF($D$209=D352,$D$223,0)+IF($E$209=D352,$E$223,0)+IF($F$209=D352,$F$223,0)+IF($H$209=D352,$H$223,0)+IF($C$228=D352,$C$242,0)+IF($D$228=D352,$D$242,0)+IF($E$228=D352,$E$242,0)+IF($F$228=D352,$F$242,0)+IF($H$228=D352,$H$242,0)+IF($C$245=D352,$C$259,0)+IF($D$245=D352,$D$259,0)+IF($E$245=D352,$E$259,0)+IF($F$245=D352,$F$259,0)+IF($H$245=D352,$H$259,0)+IF($C$262=D352,$C$276,0)+IF($D$262=D352,$D$276,0)+IF($E$262=D352,$E$276,0)+IF($F$262=D352,$F$276,0)+IF($H$262=D352,$H$276,0)+IF($C$281=D352,$C$295,0)+IF($D$281=D352,$D$295,0)+IF($E$281=D352,$E$295,0)+IF($F$281=D352,$F$295,0)+IF($H$281=D352,$H$295,0)+IF($C$298=D352,$C$312,0)+IF($D$298=D352,$D$312,0)+IF($E$298=D352,$E$312,0)+IF($F$298=D352,$F$312,0)+IF($H$298=D352,$H$312,0)+IF($C$315=D352,$C$329,0)+IF($D$315=D352,$D$329,0)+IF($E$315=D352,$E$329,0)+IF($F$315=D352,$F$329,0)+IF($H$315=D352,$H$329,0)+IF($C$334=D352,$C$348,0)+IF($D$334=D352,$D$348,0)+IF($E$334=D352,$E$348,0)+IF($F$334=D352,$F$348,0)+IF($H$334=D352,$H$348,0)</f>
        <v>0</v>
      </c>
      <c r="E365" s="118">
        <f>IF($C$140=E352,$C$154,0)+IF($D$140=E352,$D$154,0)+IF($E$140=E352,$E$154,0)+IF($F$140=E352,$F$154,0)+IF($H$140=E352,$H$154,0)+IF($C$157=E352,$C$171,0)+IF($D$157=E352,$D$171,0)+IF($E$157=E352,$E$171,0)+IF($F$157=E352,$F$171,0)+IF($H$157=E352,$H$171,0)+IF($C$175=E352,$C$189,0)+IF($D$175=E352,$D$189,0)+IF($E$175=E352,$E$189,0)+IF($F$175=E352,$F$189,0)+IF($H$175=E352,$H$189,0)+IF($C$192=E352,$C$206,0)+IF($D$192=E352,$D$206,0)+IF($E$192=E352,$E$206,0)+IF($F$192=E352,$F$206,0)+IF($H$192=E352,$H$206,0)+IF($C$209=E352,$C$223,0)+IF($D$209=E352,$D$223,0)+IF($E$209=E352,$E$223,0)+IF($F$209=E352,$F$223,0)+IF($H$209=E352,$H$223,0)+IF($C$228=E352,$C$242,0)+IF($D$228=E352,$D$242,0)+IF($E$228=E352,$E$242,0)+IF($F$228=E352,$F$242,0)+IF($H$228=E352,$H$242,0)+IF($C$245=E352,$C$259,0)+IF($D$245=E352,$D$259,0)+IF($E$245=E352,$E$259,0)+IF($F$245=E352,$F$259,0)+IF($H$245=E352,$H$259,0)+IF($C$262=E352,$C$276,0)+IF($D$262=E352,$D$276,0)+IF($E$262=E352,$E$276,0)+IF($F$262=E352,$F$276,0)+IF($H$262=E352,$H$276,0)+IF($C$281=E352,$C$295,0)+IF($D$281=E352,$D$295,0)+IF($E$281=E352,$E$295,0)+IF($F$281=E352,$F$295,0)+IF($H$281=E352,$H$295,0)+IF($C$298=E352,$C$312,0)+IF($D$298=E352,$D$312,0)+IF($E$298=E352,$E$312,0)+IF($F$298=E352,$F$312,0)+IF($H$298=E352,$H$312,0)+IF($C$315=E352,$C$329,0)+IF($D$315=E352,$D$329,0)+IF($E$315=E352,$E$329,0)+IF($F$315=E352,$F$329,0)+IF($H$315=E352,$H$329,0)+IF($C$334=E352,$C$348,0)+IF($D$334=E352,$D$348,0)+IF($E$334=E352,$E$348,0)+IF($F$334=E352,$F$348,0)+IF($H$334=E352,$H$348,0)</f>
        <v>0</v>
      </c>
      <c r="F365" s="149">
        <f>IF($C$140=F352,$C$154,0)+IF($D$140=F352,$D$154,0)+IF($E$140=F352,$E$154,0)+IF($F$140=F352,$F$154,0)+IF($H$140=F352,$H$154,0)+IF($C$157=F352,$C$171,0)+IF($D$157=F352,$D$171,0)+IF($E$157=F352,$E$171,0)+IF($F$157=F352,$F$171,0)+IF($H$157=F352,$H$171,0)+IF($C$175=F352,$C$189,0)+IF($D$175=F352,$D$189,0)+IF($E$175=F352,$E$189,0)+IF($F$175=F352,$F$189,0)+IF($H$175=F352,$H$189,0)+IF($C$192=F352,$C$206,0)+IF($D$192=F352,$D$206,0)+IF($E$192=F352,$E$206,0)+IF($F$192=F352,$F$206,0)+IF($H$192=F352,$H$206,0)+IF($C$209=F352,$C$223,0)+IF($D$209=F352,$D$223,0)+IF($E$209=F352,$E$223,0)+IF($F$209=F352,$F$223,0)+IF($H$209=F352,$H$223,0)+IF($C$228=F352,$C$242,0)+IF($D$228=F352,$D$242,0)+IF($E$228=F352,$E$242,0)+IF($F$228=F352,$F$242,0)+IF($H$228=F352,$H$242,0)+IF($C$245=F352,$C$259,0)+IF($D$245=F352,$D$259,0)+IF($E$245=F352,$E$259,0)+IF($F$245=F352,$F$259,0)+IF($H$245=F352,$H$259,0)+IF($C$262=F352,$C$276,0)+IF($D$262=F352,$D$276,0)+IF($E$262=F352,$E$276,0)+IF($F$262=F352,$F$276,0)+IF($H$262=F352,$H$276,0)+IF($C$281=F352,$C$295,0)+IF($D$281=F352,$D$295,0)+IF($E$281=F352,$E$295,0)+IF($F$281=F352,$F$295,0)+IF($H$281=F352,$H$295,0)+IF($C$298=F352,$C$312,0)+IF($D$298=F352,$D$312,0)+IF($E$298=F352,$E$312,0)+IF($F$298=F352,$F$312,0)+IF($H$298=F352,$H$312,0)+IF($C$315=F352,$C$329,0)+IF($D$315=F352,$D$329,0)+IF($E$315=F352,$E$329,0)+IF($F$315=F352,$F$329,0)+IF($H$315=F352,$H$329,0)+IF($C$334=F352,$C$348,0)+IF($D$334=F352,$D$348,0)+IF($E$334=F352,$E$348,0)+IF($F$334=F352,$F$348,0)+IF($H$334=F352,$H$348,0)</f>
        <v>0</v>
      </c>
      <c r="G365" s="284"/>
      <c r="H365" s="118">
        <f>IF($C$140=H352,$C$154,0)+IF($D$140=H352,$D$154,0)+IF($E$140=H352,$E$154,0)+IF($F$140=H352,$F$154,0)+IF($H$140=H352,$H$154,0)+IF($C$157=H352,$C$171,0)+IF($D$157=H352,$D$171,0)+IF($E$157=H352,$E$171,0)+IF($F$157=H352,$F$171,0)+IF($H$157=H352,$H$171,0)+IF($C$175=H352,$C$189,0)+IF($D$175=H352,$D$189,0)+IF($E$175=H352,$E$189,0)+IF($F$175=H352,$F$189,0)+IF($H$175=H352,$H$189,0)+IF($C$192=H352,$C$206,0)+IF($D$192=H352,$D$206,0)+IF($E$192=H352,$E$206,0)+IF($F$192=H352,$F$206,0)+IF($H$192=H352,$H$206,0)+IF($C$209=H352,$C$223,0)+IF($D$209=H352,$D$223,0)+IF($E$209=H352,$E$223,0)+IF($F$209=H352,$F$223,0)+IF($H$209=H352,$H$223,0)+IF($C$228=H352,$C$242,0)+IF($D$228=H352,$D$242,0)+IF($E$228=H352,$E$242,0)+IF($F$228=H352,$F$242,0)+IF($H$228=H352,$H$242,0)+IF($C$245=H352,$C$259,0)+IF($D$245=H352,$D$259,0)+IF($E$245=H352,$E$259,0)+IF($F$245=H352,$F$259,0)+IF($H$245=H352,$H$259,0)+IF($C$262=H352,$C$276,0)+IF($D$262=H352,$D$276,0)+IF($E$262=H352,$E$276,0)+IF($F$262=H352,$F$276,0)+IF($H$262=H352,$H$276,0)+IF($C$281=H352,$C$295,0)+IF($D$281=H352,$D$295,0)+IF($E$281=H352,$E$295,0)+IF($F$281=H352,$F$295,0)+IF($H$281=H352,$H$295,0)+IF($C$298=H352,$C$312,0)+IF($D$298=H352,$D$312,0)+IF($E$298=H352,$E$312,0)+IF($F$298=H352,$F$312,0)+IF($H$298=H352,$H$312,0)+IF($C$315=H352,$C$329,0)+IF($D$315=H352,$D$329,0)+IF($E$315=H352,$E$329,0)+IF($F$315=H352,$F$329,0)+IF($H$315=H352,$H$329,0)+IF($C$334=H352,$C$348,0)+IF($D$334=H352,$D$348,0)+IF($E$334=H352,$E$348,0)+IF($F$334=H352,$F$348,0)+IF($H$334=H352,$H$348,0)</f>
        <v>0</v>
      </c>
      <c r="I365" s="60">
        <f t="shared" si="19"/>
        <v>0</v>
      </c>
    </row>
    <row r="366" spans="1:9" x14ac:dyDescent="0.25">
      <c r="A366" s="153" t="s">
        <v>282</v>
      </c>
      <c r="B366" s="154"/>
      <c r="C366" s="105">
        <f>SUM(C354:C365)</f>
        <v>0</v>
      </c>
      <c r="D366" s="105">
        <f>SUM(D354:D365)</f>
        <v>0</v>
      </c>
      <c r="E366" s="105">
        <f>SUM(E354:E365)</f>
        <v>0</v>
      </c>
      <c r="F366" s="149">
        <f>SUM(F354:G365)</f>
        <v>0</v>
      </c>
      <c r="G366" s="150"/>
      <c r="H366" s="106">
        <f>SUM(H354:H365)</f>
        <v>0</v>
      </c>
      <c r="I366" s="60">
        <f t="shared" si="19"/>
        <v>0</v>
      </c>
    </row>
    <row r="367" spans="1:9" x14ac:dyDescent="0.25">
      <c r="A367" s="60"/>
      <c r="C367" s="60"/>
      <c r="D367" s="60"/>
      <c r="E367" s="60"/>
      <c r="F367" s="60"/>
      <c r="G367" s="60"/>
      <c r="H367" s="60"/>
    </row>
    <row r="368" spans="1:9" x14ac:dyDescent="0.25">
      <c r="A368" s="287"/>
      <c r="B368" s="288"/>
      <c r="C368" s="93" t="s">
        <v>286</v>
      </c>
      <c r="D368" s="93" t="s">
        <v>287</v>
      </c>
      <c r="E368" s="93" t="s">
        <v>288</v>
      </c>
    </row>
    <row r="369" spans="1:5" s="60" customFormat="1" x14ac:dyDescent="0.25">
      <c r="A369" s="146" t="s">
        <v>281</v>
      </c>
      <c r="B369" s="146"/>
      <c r="C369" s="93"/>
      <c r="D369" s="93"/>
      <c r="E369" s="93"/>
    </row>
    <row r="370" spans="1:5" x14ac:dyDescent="0.25">
      <c r="A370" s="138" t="s">
        <v>10</v>
      </c>
      <c r="B370" s="138"/>
      <c r="C370" s="107">
        <f t="shared" ref="C370:C381" si="20">I337+I318+I301+I284+I265+I248+I231+I212+I195+I178+I160+I143</f>
        <v>0</v>
      </c>
      <c r="D370" s="107">
        <f t="shared" ref="D370:D381" si="21">I354</f>
        <v>0</v>
      </c>
      <c r="E370" s="107">
        <f>C370-D370</f>
        <v>0</v>
      </c>
    </row>
    <row r="371" spans="1:5" x14ac:dyDescent="0.25">
      <c r="A371" s="138" t="s">
        <v>277</v>
      </c>
      <c r="B371" s="138"/>
      <c r="C371" s="107">
        <f t="shared" si="20"/>
        <v>0</v>
      </c>
      <c r="D371" s="107">
        <f t="shared" si="21"/>
        <v>0</v>
      </c>
      <c r="E371" s="107">
        <f t="shared" ref="E371:E381" si="22">C371-D371</f>
        <v>0</v>
      </c>
    </row>
    <row r="372" spans="1:5" x14ac:dyDescent="0.25">
      <c r="A372" s="138" t="s">
        <v>278</v>
      </c>
      <c r="B372" s="138"/>
      <c r="C372" s="107">
        <f t="shared" si="20"/>
        <v>0</v>
      </c>
      <c r="D372" s="107">
        <f t="shared" si="21"/>
        <v>0</v>
      </c>
      <c r="E372" s="107">
        <f t="shared" si="22"/>
        <v>0</v>
      </c>
    </row>
    <row r="373" spans="1:5" x14ac:dyDescent="0.25">
      <c r="A373" s="138" t="s">
        <v>279</v>
      </c>
      <c r="B373" s="138"/>
      <c r="C373" s="107">
        <f t="shared" si="20"/>
        <v>0</v>
      </c>
      <c r="D373" s="107">
        <f t="shared" si="21"/>
        <v>0</v>
      </c>
      <c r="E373" s="107">
        <f t="shared" si="22"/>
        <v>0</v>
      </c>
    </row>
    <row r="374" spans="1:5" x14ac:dyDescent="0.25">
      <c r="A374" s="138" t="s">
        <v>324</v>
      </c>
      <c r="B374" s="138"/>
      <c r="C374" s="107">
        <f t="shared" si="20"/>
        <v>0</v>
      </c>
      <c r="D374" s="107">
        <f t="shared" si="21"/>
        <v>0</v>
      </c>
      <c r="E374" s="107">
        <f t="shared" si="22"/>
        <v>0</v>
      </c>
    </row>
    <row r="375" spans="1:5" x14ac:dyDescent="0.25">
      <c r="A375" s="138" t="s">
        <v>325</v>
      </c>
      <c r="B375" s="138"/>
      <c r="C375" s="107">
        <f t="shared" si="20"/>
        <v>0</v>
      </c>
      <c r="D375" s="107">
        <f t="shared" si="21"/>
        <v>0</v>
      </c>
      <c r="E375" s="107">
        <f t="shared" si="22"/>
        <v>0</v>
      </c>
    </row>
    <row r="376" spans="1:5" x14ac:dyDescent="0.25">
      <c r="A376" s="138" t="s">
        <v>15</v>
      </c>
      <c r="B376" s="138"/>
      <c r="C376" s="107">
        <f t="shared" si="20"/>
        <v>0</v>
      </c>
      <c r="D376" s="107">
        <f t="shared" si="21"/>
        <v>0</v>
      </c>
      <c r="E376" s="107">
        <f t="shared" si="22"/>
        <v>0</v>
      </c>
    </row>
    <row r="377" spans="1:5" x14ac:dyDescent="0.25">
      <c r="A377" s="138" t="s">
        <v>11</v>
      </c>
      <c r="B377" s="138"/>
      <c r="C377" s="107">
        <f t="shared" si="20"/>
        <v>0</v>
      </c>
      <c r="D377" s="107">
        <f t="shared" si="21"/>
        <v>0</v>
      </c>
      <c r="E377" s="107">
        <f t="shared" si="22"/>
        <v>0</v>
      </c>
    </row>
    <row r="378" spans="1:5" x14ac:dyDescent="0.25">
      <c r="A378" s="138" t="s">
        <v>12</v>
      </c>
      <c r="B378" s="138"/>
      <c r="C378" s="107">
        <f t="shared" si="20"/>
        <v>0</v>
      </c>
      <c r="D378" s="107">
        <f t="shared" si="21"/>
        <v>0</v>
      </c>
      <c r="E378" s="107">
        <f t="shared" si="22"/>
        <v>0</v>
      </c>
    </row>
    <row r="379" spans="1:5" x14ac:dyDescent="0.25">
      <c r="A379" s="138" t="s">
        <v>13</v>
      </c>
      <c r="B379" s="138"/>
      <c r="C379" s="107">
        <f t="shared" si="20"/>
        <v>0</v>
      </c>
      <c r="D379" s="107">
        <f t="shared" si="21"/>
        <v>0</v>
      </c>
      <c r="E379" s="107">
        <f t="shared" si="22"/>
        <v>0</v>
      </c>
    </row>
    <row r="380" spans="1:5" x14ac:dyDescent="0.25">
      <c r="A380" s="138" t="s">
        <v>14</v>
      </c>
      <c r="B380" s="138"/>
      <c r="C380" s="107">
        <f t="shared" si="20"/>
        <v>0</v>
      </c>
      <c r="D380" s="107">
        <f t="shared" si="21"/>
        <v>0</v>
      </c>
      <c r="E380" s="107">
        <f t="shared" si="22"/>
        <v>0</v>
      </c>
    </row>
    <row r="381" spans="1:5" x14ac:dyDescent="0.25">
      <c r="A381" s="138" t="s">
        <v>280</v>
      </c>
      <c r="B381" s="138"/>
      <c r="C381" s="107">
        <f t="shared" si="20"/>
        <v>0</v>
      </c>
      <c r="D381" s="107">
        <f t="shared" si="21"/>
        <v>0</v>
      </c>
      <c r="E381" s="107">
        <f t="shared" si="22"/>
        <v>0</v>
      </c>
    </row>
    <row r="382" spans="1:5" x14ac:dyDescent="0.25">
      <c r="A382" s="153" t="s">
        <v>282</v>
      </c>
      <c r="B382" s="154"/>
      <c r="C382" s="108">
        <f>SUM(C370:C381)</f>
        <v>0</v>
      </c>
      <c r="D382" s="108">
        <f>SUM(D370:D381)</f>
        <v>0</v>
      </c>
      <c r="E382" s="107">
        <f>C382-D382</f>
        <v>0</v>
      </c>
    </row>
    <row r="384" spans="1:5" ht="15.75" thickBot="1" x14ac:dyDescent="0.3"/>
    <row r="385" spans="1:9" s="60" customFormat="1" ht="15.75" thickBot="1" x14ac:dyDescent="0.3">
      <c r="A385" s="104" t="s">
        <v>289</v>
      </c>
      <c r="B385" s="160">
        <f>C48</f>
        <v>0</v>
      </c>
      <c r="C385" s="161"/>
      <c r="D385" s="161"/>
      <c r="E385" s="161"/>
      <c r="F385" s="161"/>
      <c r="G385" s="161"/>
      <c r="H385" s="162"/>
    </row>
    <row r="386" spans="1:9" s="60" customFormat="1" ht="15.75" customHeight="1" thickBot="1" x14ac:dyDescent="0.3">
      <c r="A386" s="111" t="s">
        <v>273</v>
      </c>
      <c r="B386" s="163"/>
      <c r="C386" s="164"/>
      <c r="D386" s="111" t="s">
        <v>274</v>
      </c>
      <c r="E386" s="86"/>
      <c r="F386" s="111" t="s">
        <v>329</v>
      </c>
      <c r="G386" s="87">
        <f>ROUND((E386-B386)/30,0)</f>
        <v>0</v>
      </c>
      <c r="H386" s="88" t="s">
        <v>275</v>
      </c>
    </row>
    <row r="387" spans="1:9" s="60" customFormat="1" ht="15.75" customHeight="1" thickBot="1" x14ac:dyDescent="0.3">
      <c r="A387" s="111" t="s">
        <v>276</v>
      </c>
      <c r="B387" s="165">
        <f>C645</f>
        <v>0</v>
      </c>
      <c r="C387" s="166"/>
      <c r="D387" s="167" t="s">
        <v>332</v>
      </c>
      <c r="E387" s="168"/>
      <c r="F387" s="168"/>
      <c r="G387" s="165">
        <f>ROUND(B387*80/100,2)</f>
        <v>0</v>
      </c>
      <c r="H387" s="166"/>
    </row>
    <row r="388" spans="1:9" s="60" customFormat="1" ht="15.75" customHeight="1" x14ac:dyDescent="0.25"/>
    <row r="389" spans="1:9" s="60" customFormat="1" ht="15.75" customHeight="1" x14ac:dyDescent="0.25"/>
    <row r="390" spans="1:9" s="60" customFormat="1" ht="15.75" customHeight="1" x14ac:dyDescent="0.25">
      <c r="A390" s="159" t="s">
        <v>331</v>
      </c>
      <c r="B390" s="159"/>
      <c r="D390" s="117"/>
      <c r="E390" s="117"/>
      <c r="F390" s="157"/>
      <c r="G390" s="158"/>
      <c r="H390" s="117"/>
    </row>
    <row r="391" spans="1:9" s="60" customFormat="1" ht="15.75" customHeight="1" x14ac:dyDescent="0.25">
      <c r="A391" s="141" t="s">
        <v>309</v>
      </c>
      <c r="B391" s="141"/>
      <c r="C391" s="113"/>
      <c r="D391" s="113"/>
      <c r="E391" s="113"/>
      <c r="F391" s="142"/>
      <c r="G391" s="143"/>
      <c r="H391" s="113"/>
    </row>
    <row r="392" spans="1:9" s="60" customFormat="1" ht="15.75" customHeight="1" x14ac:dyDescent="0.25">
      <c r="A392" s="141" t="s">
        <v>310</v>
      </c>
      <c r="B392" s="141"/>
      <c r="C392" s="115"/>
      <c r="D392" s="115"/>
      <c r="E392" s="115"/>
      <c r="F392" s="144"/>
      <c r="G392" s="145"/>
      <c r="H392" s="115"/>
    </row>
    <row r="393" spans="1:9" s="60" customFormat="1" ht="15.75" customHeight="1" x14ac:dyDescent="0.25">
      <c r="A393" s="146" t="s">
        <v>281</v>
      </c>
      <c r="B393" s="146"/>
      <c r="C393" s="114"/>
      <c r="D393" s="114"/>
      <c r="E393" s="114"/>
      <c r="F393" s="147"/>
      <c r="G393" s="148"/>
      <c r="H393" s="114"/>
    </row>
    <row r="394" spans="1:9" s="60" customFormat="1" ht="15.75" customHeight="1" x14ac:dyDescent="0.25">
      <c r="A394" s="138" t="s">
        <v>10</v>
      </c>
      <c r="B394" s="138"/>
      <c r="C394" s="120"/>
      <c r="D394" s="120"/>
      <c r="E394" s="120"/>
      <c r="F394" s="139"/>
      <c r="G394" s="140"/>
      <c r="H394" s="120"/>
      <c r="I394" s="60">
        <f>SUM(C394:H394)</f>
        <v>0</v>
      </c>
    </row>
    <row r="395" spans="1:9" s="60" customFormat="1" ht="15.75" customHeight="1" x14ac:dyDescent="0.25">
      <c r="A395" s="138" t="s">
        <v>277</v>
      </c>
      <c r="B395" s="138"/>
      <c r="C395" s="120"/>
      <c r="D395" s="120"/>
      <c r="E395" s="120"/>
      <c r="F395" s="139"/>
      <c r="G395" s="140"/>
      <c r="H395" s="120"/>
      <c r="I395" s="60">
        <f t="shared" ref="I395:I406" si="23">SUM(C395:H395)</f>
        <v>0</v>
      </c>
    </row>
    <row r="396" spans="1:9" s="60" customFormat="1" ht="15.75" customHeight="1" x14ac:dyDescent="0.25">
      <c r="A396" s="138" t="s">
        <v>278</v>
      </c>
      <c r="B396" s="138"/>
      <c r="C396" s="120"/>
      <c r="D396" s="120"/>
      <c r="E396" s="120"/>
      <c r="F396" s="139"/>
      <c r="G396" s="140"/>
      <c r="H396" s="120"/>
      <c r="I396" s="60">
        <f t="shared" si="23"/>
        <v>0</v>
      </c>
    </row>
    <row r="397" spans="1:9" s="60" customFormat="1" ht="15.75" customHeight="1" x14ac:dyDescent="0.25">
      <c r="A397" s="138" t="s">
        <v>279</v>
      </c>
      <c r="B397" s="138"/>
      <c r="C397" s="120"/>
      <c r="D397" s="120"/>
      <c r="E397" s="120"/>
      <c r="F397" s="139"/>
      <c r="G397" s="140"/>
      <c r="H397" s="120"/>
      <c r="I397" s="60">
        <f t="shared" si="23"/>
        <v>0</v>
      </c>
    </row>
    <row r="398" spans="1:9" s="60" customFormat="1" ht="15.75" customHeight="1" x14ac:dyDescent="0.25">
      <c r="A398" s="138" t="s">
        <v>324</v>
      </c>
      <c r="B398" s="138"/>
      <c r="C398" s="120"/>
      <c r="D398" s="120"/>
      <c r="E398" s="120"/>
      <c r="F398" s="139"/>
      <c r="G398" s="140"/>
      <c r="H398" s="120"/>
      <c r="I398" s="60">
        <f t="shared" si="23"/>
        <v>0</v>
      </c>
    </row>
    <row r="399" spans="1:9" s="60" customFormat="1" ht="15.75" customHeight="1" x14ac:dyDescent="0.25">
      <c r="A399" s="138" t="s">
        <v>325</v>
      </c>
      <c r="B399" s="138"/>
      <c r="C399" s="120"/>
      <c r="D399" s="120"/>
      <c r="E399" s="120"/>
      <c r="F399" s="139"/>
      <c r="G399" s="140"/>
      <c r="H399" s="120"/>
      <c r="I399" s="60">
        <f t="shared" si="23"/>
        <v>0</v>
      </c>
    </row>
    <row r="400" spans="1:9" s="60" customFormat="1" ht="15.75" customHeight="1" x14ac:dyDescent="0.25">
      <c r="A400" s="138" t="s">
        <v>15</v>
      </c>
      <c r="B400" s="138"/>
      <c r="C400" s="120"/>
      <c r="D400" s="120"/>
      <c r="E400" s="120"/>
      <c r="F400" s="139"/>
      <c r="G400" s="140"/>
      <c r="H400" s="120"/>
      <c r="I400" s="60">
        <f t="shared" si="23"/>
        <v>0</v>
      </c>
    </row>
    <row r="401" spans="1:9" s="60" customFormat="1" ht="15.75" customHeight="1" x14ac:dyDescent="0.25">
      <c r="A401" s="138" t="s">
        <v>11</v>
      </c>
      <c r="B401" s="138"/>
      <c r="C401" s="120"/>
      <c r="D401" s="120"/>
      <c r="E401" s="120"/>
      <c r="F401" s="139"/>
      <c r="G401" s="140"/>
      <c r="H401" s="120"/>
      <c r="I401" s="60">
        <f t="shared" si="23"/>
        <v>0</v>
      </c>
    </row>
    <row r="402" spans="1:9" s="60" customFormat="1" ht="15.75" customHeight="1" x14ac:dyDescent="0.25">
      <c r="A402" s="138" t="s">
        <v>12</v>
      </c>
      <c r="B402" s="138"/>
      <c r="C402" s="120"/>
      <c r="D402" s="120"/>
      <c r="E402" s="120"/>
      <c r="F402" s="139"/>
      <c r="G402" s="140"/>
      <c r="H402" s="120"/>
      <c r="I402" s="60">
        <f t="shared" si="23"/>
        <v>0</v>
      </c>
    </row>
    <row r="403" spans="1:9" s="60" customFormat="1" ht="15.75" customHeight="1" x14ac:dyDescent="0.25">
      <c r="A403" s="138" t="s">
        <v>13</v>
      </c>
      <c r="B403" s="138"/>
      <c r="C403" s="120"/>
      <c r="D403" s="120"/>
      <c r="E403" s="120"/>
      <c r="F403" s="139"/>
      <c r="G403" s="140"/>
      <c r="H403" s="120"/>
      <c r="I403" s="60">
        <f t="shared" si="23"/>
        <v>0</v>
      </c>
    </row>
    <row r="404" spans="1:9" s="60" customFormat="1" x14ac:dyDescent="0.25">
      <c r="A404" s="138" t="s">
        <v>14</v>
      </c>
      <c r="B404" s="138"/>
      <c r="C404" s="120"/>
      <c r="D404" s="120"/>
      <c r="E404" s="120"/>
      <c r="F404" s="139"/>
      <c r="G404" s="140"/>
      <c r="H404" s="120"/>
      <c r="I404" s="60">
        <f t="shared" si="23"/>
        <v>0</v>
      </c>
    </row>
    <row r="405" spans="1:9" s="60" customFormat="1" ht="15" customHeight="1" x14ac:dyDescent="0.25">
      <c r="A405" s="138" t="s">
        <v>280</v>
      </c>
      <c r="B405" s="138"/>
      <c r="C405" s="120"/>
      <c r="D405" s="120"/>
      <c r="E405" s="120"/>
      <c r="F405" s="139"/>
      <c r="G405" s="140"/>
      <c r="H405" s="120"/>
      <c r="I405" s="60">
        <f t="shared" si="23"/>
        <v>0</v>
      </c>
    </row>
    <row r="406" spans="1:9" s="60" customFormat="1" ht="15" customHeight="1" x14ac:dyDescent="0.25">
      <c r="A406" s="153" t="s">
        <v>282</v>
      </c>
      <c r="B406" s="154"/>
      <c r="C406" s="108">
        <f>SUM(C394:C405)</f>
        <v>0</v>
      </c>
      <c r="D406" s="108">
        <f t="shared" ref="D406:E406" si="24">SUM(D394:D405)</f>
        <v>0</v>
      </c>
      <c r="E406" s="108">
        <f t="shared" si="24"/>
        <v>0</v>
      </c>
      <c r="F406" s="155">
        <f>SUM(F394:G405)</f>
        <v>0</v>
      </c>
      <c r="G406" s="156"/>
      <c r="H406" s="121">
        <f>SUM(H394:H405)</f>
        <v>0</v>
      </c>
      <c r="I406" s="60">
        <f t="shared" si="23"/>
        <v>0</v>
      </c>
    </row>
    <row r="407" spans="1:9" s="60" customFormat="1" ht="15" customHeight="1" x14ac:dyDescent="0.25">
      <c r="C407" s="117"/>
      <c r="D407" s="117"/>
      <c r="E407" s="117"/>
      <c r="F407" s="157"/>
      <c r="G407" s="158"/>
      <c r="H407" s="117"/>
    </row>
    <row r="408" spans="1:9" s="60" customFormat="1" ht="15.75" customHeight="1" x14ac:dyDescent="0.25">
      <c r="A408" s="141" t="s">
        <v>309</v>
      </c>
      <c r="B408" s="141"/>
      <c r="C408" s="113"/>
      <c r="D408" s="113"/>
      <c r="E408" s="113"/>
      <c r="F408" s="142"/>
      <c r="G408" s="143"/>
      <c r="H408" s="113"/>
    </row>
    <row r="409" spans="1:9" s="60" customFormat="1" ht="15.75" customHeight="1" x14ac:dyDescent="0.25">
      <c r="A409" s="141" t="s">
        <v>310</v>
      </c>
      <c r="B409" s="141"/>
      <c r="C409" s="115"/>
      <c r="D409" s="115"/>
      <c r="E409" s="115"/>
      <c r="F409" s="144"/>
      <c r="G409" s="145"/>
      <c r="H409" s="115"/>
    </row>
    <row r="410" spans="1:9" s="60" customFormat="1" ht="15.75" customHeight="1" x14ac:dyDescent="0.25">
      <c r="A410" s="146" t="s">
        <v>281</v>
      </c>
      <c r="B410" s="146"/>
      <c r="C410" s="114"/>
      <c r="D410" s="114"/>
      <c r="E410" s="114"/>
      <c r="F410" s="147"/>
      <c r="G410" s="148"/>
      <c r="H410" s="114"/>
    </row>
    <row r="411" spans="1:9" s="60" customFormat="1" ht="15.75" customHeight="1" x14ac:dyDescent="0.25">
      <c r="A411" s="138" t="s">
        <v>10</v>
      </c>
      <c r="B411" s="138"/>
      <c r="C411" s="120"/>
      <c r="D411" s="120"/>
      <c r="E411" s="120"/>
      <c r="F411" s="139"/>
      <c r="G411" s="140"/>
      <c r="H411" s="120"/>
      <c r="I411" s="60">
        <f>SUM(C411:H411)</f>
        <v>0</v>
      </c>
    </row>
    <row r="412" spans="1:9" s="60" customFormat="1" ht="15.75" customHeight="1" x14ac:dyDescent="0.25">
      <c r="A412" s="138" t="s">
        <v>277</v>
      </c>
      <c r="B412" s="138"/>
      <c r="C412" s="120"/>
      <c r="D412" s="120"/>
      <c r="E412" s="120"/>
      <c r="F412" s="139"/>
      <c r="G412" s="140"/>
      <c r="H412" s="120"/>
      <c r="I412" s="60">
        <f t="shared" ref="I412:I423" si="25">SUM(C412:H412)</f>
        <v>0</v>
      </c>
    </row>
    <row r="413" spans="1:9" s="60" customFormat="1" ht="15.75" customHeight="1" x14ac:dyDescent="0.25">
      <c r="A413" s="138" t="s">
        <v>278</v>
      </c>
      <c r="B413" s="138"/>
      <c r="C413" s="120"/>
      <c r="D413" s="120"/>
      <c r="E413" s="120"/>
      <c r="F413" s="139"/>
      <c r="G413" s="140"/>
      <c r="H413" s="120"/>
      <c r="I413" s="60">
        <f t="shared" si="25"/>
        <v>0</v>
      </c>
    </row>
    <row r="414" spans="1:9" s="60" customFormat="1" ht="15.75" customHeight="1" x14ac:dyDescent="0.25">
      <c r="A414" s="138" t="s">
        <v>279</v>
      </c>
      <c r="B414" s="138"/>
      <c r="C414" s="120"/>
      <c r="D414" s="120"/>
      <c r="E414" s="120"/>
      <c r="F414" s="139"/>
      <c r="G414" s="140"/>
      <c r="H414" s="120"/>
      <c r="I414" s="60">
        <f t="shared" si="25"/>
        <v>0</v>
      </c>
    </row>
    <row r="415" spans="1:9" s="60" customFormat="1" ht="15.75" customHeight="1" x14ac:dyDescent="0.25">
      <c r="A415" s="138" t="s">
        <v>324</v>
      </c>
      <c r="B415" s="138"/>
      <c r="C415" s="120"/>
      <c r="D415" s="120"/>
      <c r="E415" s="120"/>
      <c r="F415" s="139"/>
      <c r="G415" s="140"/>
      <c r="H415" s="120"/>
      <c r="I415" s="60">
        <f t="shared" si="25"/>
        <v>0</v>
      </c>
    </row>
    <row r="416" spans="1:9" s="60" customFormat="1" ht="15.75" customHeight="1" x14ac:dyDescent="0.25">
      <c r="A416" s="138" t="s">
        <v>325</v>
      </c>
      <c r="B416" s="138"/>
      <c r="C416" s="120"/>
      <c r="D416" s="120"/>
      <c r="E416" s="120"/>
      <c r="F416" s="139"/>
      <c r="G416" s="140"/>
      <c r="H416" s="120"/>
      <c r="I416" s="60">
        <f t="shared" si="25"/>
        <v>0</v>
      </c>
    </row>
    <row r="417" spans="1:9" s="60" customFormat="1" ht="15.75" customHeight="1" x14ac:dyDescent="0.25">
      <c r="A417" s="138" t="s">
        <v>15</v>
      </c>
      <c r="B417" s="138"/>
      <c r="C417" s="120"/>
      <c r="D417" s="120"/>
      <c r="E417" s="120"/>
      <c r="F417" s="139"/>
      <c r="G417" s="140"/>
      <c r="H417" s="120"/>
      <c r="I417" s="60">
        <f t="shared" si="25"/>
        <v>0</v>
      </c>
    </row>
    <row r="418" spans="1:9" s="60" customFormat="1" ht="15.75" customHeight="1" x14ac:dyDescent="0.25">
      <c r="A418" s="138" t="s">
        <v>11</v>
      </c>
      <c r="B418" s="138"/>
      <c r="C418" s="120"/>
      <c r="D418" s="120"/>
      <c r="E418" s="120"/>
      <c r="F418" s="139"/>
      <c r="G418" s="140"/>
      <c r="H418" s="120"/>
      <c r="I418" s="60">
        <f t="shared" si="25"/>
        <v>0</v>
      </c>
    </row>
    <row r="419" spans="1:9" s="60" customFormat="1" ht="15.75" customHeight="1" x14ac:dyDescent="0.25">
      <c r="A419" s="138" t="s">
        <v>12</v>
      </c>
      <c r="B419" s="138"/>
      <c r="C419" s="120"/>
      <c r="D419" s="120"/>
      <c r="E419" s="120"/>
      <c r="F419" s="139"/>
      <c r="G419" s="140"/>
      <c r="H419" s="120"/>
      <c r="I419" s="60">
        <f t="shared" si="25"/>
        <v>0</v>
      </c>
    </row>
    <row r="420" spans="1:9" s="60" customFormat="1" ht="15.75" customHeight="1" x14ac:dyDescent="0.25">
      <c r="A420" s="138" t="s">
        <v>13</v>
      </c>
      <c r="B420" s="138"/>
      <c r="C420" s="120"/>
      <c r="D420" s="120"/>
      <c r="E420" s="120"/>
      <c r="F420" s="139"/>
      <c r="G420" s="140"/>
      <c r="H420" s="120"/>
      <c r="I420" s="60">
        <f t="shared" si="25"/>
        <v>0</v>
      </c>
    </row>
    <row r="421" spans="1:9" s="60" customFormat="1" x14ac:dyDescent="0.25">
      <c r="A421" s="138" t="s">
        <v>14</v>
      </c>
      <c r="B421" s="138"/>
      <c r="C421" s="120"/>
      <c r="D421" s="120"/>
      <c r="E421" s="120"/>
      <c r="F421" s="139"/>
      <c r="G421" s="140"/>
      <c r="H421" s="120"/>
      <c r="I421" s="60">
        <f t="shared" si="25"/>
        <v>0</v>
      </c>
    </row>
    <row r="422" spans="1:9" s="60" customFormat="1" ht="15" customHeight="1" x14ac:dyDescent="0.25">
      <c r="A422" s="138" t="s">
        <v>280</v>
      </c>
      <c r="B422" s="138"/>
      <c r="C422" s="120"/>
      <c r="D422" s="120"/>
      <c r="E422" s="120"/>
      <c r="F422" s="139"/>
      <c r="G422" s="140"/>
      <c r="H422" s="120"/>
      <c r="I422" s="60">
        <f t="shared" si="25"/>
        <v>0</v>
      </c>
    </row>
    <row r="423" spans="1:9" s="60" customFormat="1" ht="15" customHeight="1" x14ac:dyDescent="0.25">
      <c r="A423" s="153" t="s">
        <v>282</v>
      </c>
      <c r="B423" s="154"/>
      <c r="C423" s="105">
        <f>SUM(C411:C422)</f>
        <v>0</v>
      </c>
      <c r="D423" s="105">
        <f>SUM(D411:D422)</f>
        <v>0</v>
      </c>
      <c r="E423" s="105">
        <f>SUM(E411:E422)</f>
        <v>0</v>
      </c>
      <c r="F423" s="149">
        <f>SUM(F411:G422)</f>
        <v>0</v>
      </c>
      <c r="G423" s="150"/>
      <c r="H423" s="112">
        <f>SUM(H411:H422)</f>
        <v>0</v>
      </c>
      <c r="I423" s="60">
        <f t="shared" si="25"/>
        <v>0</v>
      </c>
    </row>
    <row r="424" spans="1:9" s="60" customFormat="1" x14ac:dyDescent="0.25">
      <c r="C424" s="117"/>
      <c r="D424" s="117"/>
      <c r="E424" s="117"/>
      <c r="F424" s="151"/>
      <c r="G424" s="152"/>
      <c r="H424" s="117"/>
    </row>
    <row r="425" spans="1:9" s="60" customFormat="1" x14ac:dyDescent="0.25">
      <c r="C425" s="117"/>
      <c r="D425" s="117"/>
      <c r="E425" s="117"/>
      <c r="F425" s="119"/>
      <c r="G425" s="92"/>
      <c r="H425" s="117"/>
    </row>
    <row r="426" spans="1:9" s="60" customFormat="1" x14ac:dyDescent="0.25">
      <c r="C426" s="117"/>
      <c r="D426" s="117"/>
      <c r="E426" s="117"/>
      <c r="F426" s="135"/>
      <c r="G426" s="136"/>
      <c r="H426" s="117"/>
    </row>
    <row r="427" spans="1:9" s="60" customFormat="1" x14ac:dyDescent="0.25">
      <c r="C427" s="117"/>
      <c r="D427" s="117"/>
      <c r="E427" s="117"/>
      <c r="F427" s="119"/>
      <c r="G427" s="92"/>
      <c r="H427" s="117"/>
    </row>
    <row r="428" spans="1:9" s="60" customFormat="1" x14ac:dyDescent="0.25">
      <c r="C428" s="117"/>
      <c r="D428" s="117"/>
      <c r="E428" s="117"/>
      <c r="F428" s="119"/>
      <c r="G428" s="92"/>
      <c r="H428" s="117"/>
    </row>
    <row r="429" spans="1:9" s="60" customFormat="1" x14ac:dyDescent="0.25">
      <c r="C429" s="117"/>
      <c r="D429" s="117"/>
      <c r="E429" s="117"/>
      <c r="F429" s="119"/>
      <c r="G429" s="92"/>
      <c r="H429" s="117"/>
    </row>
    <row r="430" spans="1:9" s="60" customFormat="1" x14ac:dyDescent="0.25">
      <c r="C430" s="117"/>
      <c r="D430" s="117"/>
      <c r="E430" s="117"/>
      <c r="F430" s="135"/>
      <c r="G430" s="136"/>
      <c r="H430" s="117"/>
    </row>
    <row r="431" spans="1:9" s="60" customFormat="1" x14ac:dyDescent="0.25">
      <c r="C431" s="117"/>
      <c r="D431" s="117"/>
      <c r="E431" s="117"/>
      <c r="F431" s="135"/>
      <c r="G431" s="136"/>
      <c r="H431" s="117"/>
    </row>
    <row r="432" spans="1:9" s="60" customFormat="1" x14ac:dyDescent="0.25">
      <c r="C432" s="117"/>
      <c r="D432" s="117"/>
      <c r="E432" s="117"/>
      <c r="F432" s="119"/>
      <c r="G432" s="92"/>
      <c r="H432" s="117"/>
    </row>
    <row r="433" spans="1:9" s="60" customFormat="1" x14ac:dyDescent="0.25">
      <c r="C433" s="117"/>
      <c r="D433" s="117"/>
      <c r="E433" s="117"/>
      <c r="F433" s="119"/>
      <c r="G433" s="92"/>
      <c r="H433" s="117"/>
    </row>
    <row r="434" spans="1:9" s="60" customFormat="1" x14ac:dyDescent="0.25">
      <c r="C434" s="117"/>
      <c r="D434" s="117"/>
      <c r="E434" s="117"/>
      <c r="F434" s="119"/>
      <c r="G434" s="92"/>
      <c r="H434" s="117"/>
    </row>
    <row r="435" spans="1:9" s="60" customFormat="1" x14ac:dyDescent="0.25">
      <c r="C435" s="117"/>
      <c r="D435" s="117"/>
      <c r="E435" s="117"/>
      <c r="F435" s="119"/>
      <c r="G435" s="92"/>
      <c r="H435" s="117"/>
    </row>
    <row r="436" spans="1:9" s="60" customFormat="1" x14ac:dyDescent="0.25">
      <c r="C436" s="117"/>
      <c r="D436" s="117"/>
      <c r="E436" s="117"/>
      <c r="F436" s="119"/>
      <c r="G436" s="92"/>
      <c r="H436" s="117"/>
    </row>
    <row r="437" spans="1:9" s="60" customFormat="1" ht="15.75" customHeight="1" x14ac:dyDescent="0.25">
      <c r="A437" s="159" t="s">
        <v>331</v>
      </c>
      <c r="B437" s="159"/>
      <c r="D437" s="117"/>
      <c r="E437" s="117"/>
      <c r="F437" s="157"/>
      <c r="G437" s="158"/>
      <c r="H437" s="117"/>
    </row>
    <row r="438" spans="1:9" s="60" customFormat="1" ht="15.75" customHeight="1" x14ac:dyDescent="0.25">
      <c r="A438" s="141" t="s">
        <v>309</v>
      </c>
      <c r="B438" s="141"/>
      <c r="C438" s="113"/>
      <c r="D438" s="113"/>
      <c r="E438" s="113"/>
      <c r="F438" s="142"/>
      <c r="G438" s="143"/>
      <c r="H438" s="113"/>
    </row>
    <row r="439" spans="1:9" s="60" customFormat="1" ht="15.75" customHeight="1" x14ac:dyDescent="0.25">
      <c r="A439" s="141" t="s">
        <v>310</v>
      </c>
      <c r="B439" s="141"/>
      <c r="C439" s="115"/>
      <c r="D439" s="115"/>
      <c r="E439" s="115"/>
      <c r="F439" s="144"/>
      <c r="G439" s="145"/>
      <c r="H439" s="115"/>
    </row>
    <row r="440" spans="1:9" s="60" customFormat="1" ht="15.75" customHeight="1" x14ac:dyDescent="0.25">
      <c r="A440" s="146" t="s">
        <v>281</v>
      </c>
      <c r="B440" s="146"/>
      <c r="C440" s="114"/>
      <c r="D440" s="114"/>
      <c r="E440" s="114"/>
      <c r="F440" s="147"/>
      <c r="G440" s="148"/>
      <c r="H440" s="114"/>
    </row>
    <row r="441" spans="1:9" s="60" customFormat="1" ht="15.75" customHeight="1" x14ac:dyDescent="0.25">
      <c r="A441" s="138" t="s">
        <v>10</v>
      </c>
      <c r="B441" s="138"/>
      <c r="C441" s="120"/>
      <c r="D441" s="120"/>
      <c r="E441" s="120"/>
      <c r="F441" s="139"/>
      <c r="G441" s="140"/>
      <c r="H441" s="120"/>
      <c r="I441" s="60">
        <f>SUM(C441:H441)</f>
        <v>0</v>
      </c>
    </row>
    <row r="442" spans="1:9" s="60" customFormat="1" ht="15.75" customHeight="1" x14ac:dyDescent="0.25">
      <c r="A442" s="138" t="s">
        <v>277</v>
      </c>
      <c r="B442" s="138"/>
      <c r="C442" s="120"/>
      <c r="D442" s="120"/>
      <c r="E442" s="120"/>
      <c r="F442" s="139"/>
      <c r="G442" s="140"/>
      <c r="H442" s="120"/>
      <c r="I442" s="60">
        <f t="shared" ref="I442:I453" si="26">SUM(C442:H442)</f>
        <v>0</v>
      </c>
    </row>
    <row r="443" spans="1:9" s="60" customFormat="1" ht="15.75" customHeight="1" x14ac:dyDescent="0.25">
      <c r="A443" s="138" t="s">
        <v>278</v>
      </c>
      <c r="B443" s="138"/>
      <c r="C443" s="120"/>
      <c r="D443" s="120"/>
      <c r="E443" s="120"/>
      <c r="F443" s="139"/>
      <c r="G443" s="140"/>
      <c r="H443" s="120"/>
      <c r="I443" s="60">
        <f t="shared" si="26"/>
        <v>0</v>
      </c>
    </row>
    <row r="444" spans="1:9" s="60" customFormat="1" ht="15.75" customHeight="1" x14ac:dyDescent="0.25">
      <c r="A444" s="138" t="s">
        <v>279</v>
      </c>
      <c r="B444" s="138"/>
      <c r="C444" s="120"/>
      <c r="D444" s="120"/>
      <c r="E444" s="120"/>
      <c r="F444" s="139"/>
      <c r="G444" s="140"/>
      <c r="H444" s="120"/>
      <c r="I444" s="60">
        <f t="shared" si="26"/>
        <v>0</v>
      </c>
    </row>
    <row r="445" spans="1:9" s="60" customFormat="1" ht="15.75" customHeight="1" x14ac:dyDescent="0.25">
      <c r="A445" s="138" t="s">
        <v>324</v>
      </c>
      <c r="B445" s="138"/>
      <c r="C445" s="120"/>
      <c r="D445" s="120"/>
      <c r="E445" s="120"/>
      <c r="F445" s="139"/>
      <c r="G445" s="140"/>
      <c r="H445" s="120"/>
      <c r="I445" s="60">
        <f t="shared" si="26"/>
        <v>0</v>
      </c>
    </row>
    <row r="446" spans="1:9" s="60" customFormat="1" ht="15.75" customHeight="1" x14ac:dyDescent="0.25">
      <c r="A446" s="138" t="s">
        <v>325</v>
      </c>
      <c r="B446" s="138"/>
      <c r="C446" s="120"/>
      <c r="D446" s="120"/>
      <c r="E446" s="120"/>
      <c r="F446" s="139"/>
      <c r="G446" s="140"/>
      <c r="H446" s="120"/>
      <c r="I446" s="60">
        <f t="shared" si="26"/>
        <v>0</v>
      </c>
    </row>
    <row r="447" spans="1:9" s="60" customFormat="1" ht="15.75" customHeight="1" x14ac:dyDescent="0.25">
      <c r="A447" s="138" t="s">
        <v>15</v>
      </c>
      <c r="B447" s="138"/>
      <c r="C447" s="120"/>
      <c r="D447" s="120"/>
      <c r="E447" s="120"/>
      <c r="F447" s="139"/>
      <c r="G447" s="140"/>
      <c r="H447" s="120"/>
      <c r="I447" s="60">
        <f t="shared" si="26"/>
        <v>0</v>
      </c>
    </row>
    <row r="448" spans="1:9" s="60" customFormat="1" ht="15.75" customHeight="1" x14ac:dyDescent="0.25">
      <c r="A448" s="138" t="s">
        <v>11</v>
      </c>
      <c r="B448" s="138"/>
      <c r="C448" s="120"/>
      <c r="D448" s="120"/>
      <c r="E448" s="120"/>
      <c r="F448" s="139"/>
      <c r="G448" s="140"/>
      <c r="H448" s="120"/>
      <c r="I448" s="60">
        <f t="shared" si="26"/>
        <v>0</v>
      </c>
    </row>
    <row r="449" spans="1:9" s="60" customFormat="1" ht="15.75" customHeight="1" x14ac:dyDescent="0.25">
      <c r="A449" s="138" t="s">
        <v>12</v>
      </c>
      <c r="B449" s="138"/>
      <c r="C449" s="120"/>
      <c r="D449" s="120"/>
      <c r="E449" s="120"/>
      <c r="F449" s="139"/>
      <c r="G449" s="140"/>
      <c r="H449" s="120"/>
      <c r="I449" s="60">
        <f t="shared" si="26"/>
        <v>0</v>
      </c>
    </row>
    <row r="450" spans="1:9" s="60" customFormat="1" ht="15.75" customHeight="1" x14ac:dyDescent="0.25">
      <c r="A450" s="138" t="s">
        <v>13</v>
      </c>
      <c r="B450" s="138"/>
      <c r="C450" s="120"/>
      <c r="D450" s="120"/>
      <c r="E450" s="120"/>
      <c r="F450" s="139"/>
      <c r="G450" s="140"/>
      <c r="H450" s="120"/>
      <c r="I450" s="60">
        <f t="shared" si="26"/>
        <v>0</v>
      </c>
    </row>
    <row r="451" spans="1:9" s="60" customFormat="1" x14ac:dyDescent="0.25">
      <c r="A451" s="138" t="s">
        <v>14</v>
      </c>
      <c r="B451" s="138"/>
      <c r="C451" s="120"/>
      <c r="D451" s="120"/>
      <c r="E451" s="120"/>
      <c r="F451" s="139"/>
      <c r="G451" s="140"/>
      <c r="H451" s="120"/>
      <c r="I451" s="60">
        <f t="shared" si="26"/>
        <v>0</v>
      </c>
    </row>
    <row r="452" spans="1:9" s="60" customFormat="1" ht="15" customHeight="1" x14ac:dyDescent="0.25">
      <c r="A452" s="138" t="s">
        <v>280</v>
      </c>
      <c r="B452" s="138"/>
      <c r="C452" s="120"/>
      <c r="D452" s="120"/>
      <c r="E452" s="120"/>
      <c r="F452" s="139"/>
      <c r="G452" s="140"/>
      <c r="H452" s="120"/>
      <c r="I452" s="60">
        <f t="shared" si="26"/>
        <v>0</v>
      </c>
    </row>
    <row r="453" spans="1:9" s="60" customFormat="1" ht="15" customHeight="1" x14ac:dyDescent="0.25">
      <c r="A453" s="153" t="s">
        <v>282</v>
      </c>
      <c r="B453" s="154"/>
      <c r="C453" s="105">
        <f>SUM(C441:C452)</f>
        <v>0</v>
      </c>
      <c r="D453" s="105">
        <f>SUM(D441:D452)</f>
        <v>0</v>
      </c>
      <c r="E453" s="105">
        <f>SUM(E441:E452)</f>
        <v>0</v>
      </c>
      <c r="F453" s="149">
        <f>SUM(F441:G452)</f>
        <v>0</v>
      </c>
      <c r="G453" s="150"/>
      <c r="H453" s="105">
        <f>SUM(H441:H452)</f>
        <v>0</v>
      </c>
      <c r="I453" s="60">
        <f t="shared" si="26"/>
        <v>0</v>
      </c>
    </row>
    <row r="454" spans="1:9" s="48" customFormat="1" ht="15" customHeight="1" x14ac:dyDescent="0.25">
      <c r="A454" s="47"/>
      <c r="B454" s="47"/>
      <c r="C454" s="92"/>
      <c r="D454" s="92"/>
      <c r="E454" s="92"/>
      <c r="F454" s="92"/>
      <c r="G454" s="92"/>
      <c r="H454" s="92"/>
    </row>
    <row r="455" spans="1:9" s="60" customFormat="1" ht="15.75" customHeight="1" x14ac:dyDescent="0.25">
      <c r="A455" s="141" t="s">
        <v>309</v>
      </c>
      <c r="B455" s="141"/>
      <c r="C455" s="113"/>
      <c r="D455" s="113"/>
      <c r="E455" s="113"/>
      <c r="F455" s="142"/>
      <c r="G455" s="143"/>
      <c r="H455" s="113"/>
    </row>
    <row r="456" spans="1:9" s="60" customFormat="1" ht="15.75" customHeight="1" x14ac:dyDescent="0.25">
      <c r="A456" s="141" t="s">
        <v>310</v>
      </c>
      <c r="B456" s="141"/>
      <c r="C456" s="115"/>
      <c r="D456" s="115"/>
      <c r="E456" s="115"/>
      <c r="F456" s="144"/>
      <c r="G456" s="145"/>
      <c r="H456" s="115"/>
    </row>
    <row r="457" spans="1:9" s="60" customFormat="1" ht="15.75" customHeight="1" x14ac:dyDescent="0.25">
      <c r="A457" s="146" t="s">
        <v>281</v>
      </c>
      <c r="B457" s="146"/>
      <c r="C457" s="114"/>
      <c r="D457" s="114"/>
      <c r="E457" s="114"/>
      <c r="F457" s="147"/>
      <c r="G457" s="148"/>
      <c r="H457" s="114"/>
    </row>
    <row r="458" spans="1:9" s="60" customFormat="1" x14ac:dyDescent="0.25">
      <c r="A458" s="138" t="s">
        <v>10</v>
      </c>
      <c r="B458" s="138"/>
      <c r="C458" s="120"/>
      <c r="D458" s="120"/>
      <c r="E458" s="120"/>
      <c r="F458" s="139"/>
      <c r="G458" s="140"/>
      <c r="H458" s="120"/>
      <c r="I458" s="60">
        <f>SUM(C458:H458)</f>
        <v>0</v>
      </c>
    </row>
    <row r="459" spans="1:9" s="60" customFormat="1" x14ac:dyDescent="0.25">
      <c r="A459" s="138" t="s">
        <v>277</v>
      </c>
      <c r="B459" s="138"/>
      <c r="C459" s="120"/>
      <c r="D459" s="120"/>
      <c r="E459" s="120"/>
      <c r="F459" s="139"/>
      <c r="G459" s="140"/>
      <c r="H459" s="120"/>
      <c r="I459" s="60">
        <f t="shared" ref="I459:I470" si="27">SUM(C459:H459)</f>
        <v>0</v>
      </c>
    </row>
    <row r="460" spans="1:9" s="60" customFormat="1" x14ac:dyDescent="0.25">
      <c r="A460" s="138" t="s">
        <v>278</v>
      </c>
      <c r="B460" s="138"/>
      <c r="C460" s="120"/>
      <c r="D460" s="120"/>
      <c r="E460" s="120"/>
      <c r="F460" s="139"/>
      <c r="G460" s="140"/>
      <c r="H460" s="120"/>
      <c r="I460" s="60">
        <f t="shared" si="27"/>
        <v>0</v>
      </c>
    </row>
    <row r="461" spans="1:9" s="60" customFormat="1" x14ac:dyDescent="0.25">
      <c r="A461" s="138" t="s">
        <v>279</v>
      </c>
      <c r="B461" s="138"/>
      <c r="C461" s="120"/>
      <c r="D461" s="120"/>
      <c r="E461" s="120"/>
      <c r="F461" s="139"/>
      <c r="G461" s="140"/>
      <c r="H461" s="120"/>
      <c r="I461" s="60">
        <f t="shared" si="27"/>
        <v>0</v>
      </c>
    </row>
    <row r="462" spans="1:9" s="60" customFormat="1" x14ac:dyDescent="0.25">
      <c r="A462" s="138" t="s">
        <v>324</v>
      </c>
      <c r="B462" s="138"/>
      <c r="C462" s="120"/>
      <c r="D462" s="120"/>
      <c r="E462" s="120"/>
      <c r="F462" s="139"/>
      <c r="G462" s="140"/>
      <c r="H462" s="120"/>
      <c r="I462" s="60">
        <f t="shared" si="27"/>
        <v>0</v>
      </c>
    </row>
    <row r="463" spans="1:9" s="60" customFormat="1" x14ac:dyDescent="0.25">
      <c r="A463" s="138" t="s">
        <v>325</v>
      </c>
      <c r="B463" s="138"/>
      <c r="C463" s="120"/>
      <c r="D463" s="120"/>
      <c r="E463" s="120"/>
      <c r="F463" s="139"/>
      <c r="G463" s="140"/>
      <c r="H463" s="120"/>
      <c r="I463" s="60">
        <f t="shared" si="27"/>
        <v>0</v>
      </c>
    </row>
    <row r="464" spans="1:9" s="60" customFormat="1" x14ac:dyDescent="0.25">
      <c r="A464" s="138" t="s">
        <v>15</v>
      </c>
      <c r="B464" s="138"/>
      <c r="C464" s="120"/>
      <c r="D464" s="120"/>
      <c r="E464" s="120"/>
      <c r="F464" s="139"/>
      <c r="G464" s="140"/>
      <c r="H464" s="120"/>
      <c r="I464" s="60">
        <f t="shared" si="27"/>
        <v>0</v>
      </c>
    </row>
    <row r="465" spans="1:9" s="60" customFormat="1" x14ac:dyDescent="0.25">
      <c r="A465" s="138" t="s">
        <v>11</v>
      </c>
      <c r="B465" s="138"/>
      <c r="C465" s="120"/>
      <c r="D465" s="120"/>
      <c r="E465" s="120"/>
      <c r="F465" s="139"/>
      <c r="G465" s="140"/>
      <c r="H465" s="120"/>
      <c r="I465" s="60">
        <f t="shared" si="27"/>
        <v>0</v>
      </c>
    </row>
    <row r="466" spans="1:9" s="60" customFormat="1" x14ac:dyDescent="0.25">
      <c r="A466" s="138" t="s">
        <v>12</v>
      </c>
      <c r="B466" s="138"/>
      <c r="C466" s="120"/>
      <c r="D466" s="120"/>
      <c r="E466" s="120"/>
      <c r="F466" s="139"/>
      <c r="G466" s="140"/>
      <c r="H466" s="120"/>
      <c r="I466" s="60">
        <f t="shared" si="27"/>
        <v>0</v>
      </c>
    </row>
    <row r="467" spans="1:9" s="60" customFormat="1" x14ac:dyDescent="0.25">
      <c r="A467" s="138" t="s">
        <v>13</v>
      </c>
      <c r="B467" s="138"/>
      <c r="C467" s="120"/>
      <c r="D467" s="120"/>
      <c r="E467" s="120"/>
      <c r="F467" s="139"/>
      <c r="G467" s="140"/>
      <c r="H467" s="120"/>
      <c r="I467" s="60">
        <f t="shared" si="27"/>
        <v>0</v>
      </c>
    </row>
    <row r="468" spans="1:9" s="60" customFormat="1" x14ac:dyDescent="0.25">
      <c r="A468" s="138" t="s">
        <v>14</v>
      </c>
      <c r="B468" s="138"/>
      <c r="C468" s="120"/>
      <c r="D468" s="120"/>
      <c r="E468" s="120"/>
      <c r="F468" s="139"/>
      <c r="G468" s="140"/>
      <c r="H468" s="120"/>
      <c r="I468" s="60">
        <f t="shared" si="27"/>
        <v>0</v>
      </c>
    </row>
    <row r="469" spans="1:9" s="60" customFormat="1" x14ac:dyDescent="0.25">
      <c r="A469" s="138" t="s">
        <v>280</v>
      </c>
      <c r="B469" s="138"/>
      <c r="C469" s="120"/>
      <c r="D469" s="120"/>
      <c r="E469" s="120"/>
      <c r="F469" s="139"/>
      <c r="G469" s="140"/>
      <c r="H469" s="120"/>
      <c r="I469" s="60">
        <f t="shared" si="27"/>
        <v>0</v>
      </c>
    </row>
    <row r="470" spans="1:9" s="60" customFormat="1" x14ac:dyDescent="0.25">
      <c r="A470" s="153" t="s">
        <v>282</v>
      </c>
      <c r="B470" s="154"/>
      <c r="C470" s="105">
        <f>SUM(C458:C469)</f>
        <v>0</v>
      </c>
      <c r="D470" s="105">
        <f t="shared" ref="D470:E470" si="28">SUM(D458:D469)</f>
        <v>0</v>
      </c>
      <c r="E470" s="105">
        <f t="shared" si="28"/>
        <v>0</v>
      </c>
      <c r="F470" s="149">
        <f>SUM(F458:G469)</f>
        <v>0</v>
      </c>
      <c r="G470" s="150"/>
      <c r="H470" s="112">
        <f>SUM(H458:H469)</f>
        <v>0</v>
      </c>
      <c r="I470" s="60">
        <f t="shared" si="27"/>
        <v>0</v>
      </c>
    </row>
    <row r="471" spans="1:9" s="60" customFormat="1" x14ac:dyDescent="0.25"/>
    <row r="472" spans="1:9" s="60" customFormat="1" ht="15.75" customHeight="1" x14ac:dyDescent="0.25">
      <c r="A472" s="141" t="s">
        <v>309</v>
      </c>
      <c r="B472" s="141"/>
      <c r="C472" s="113"/>
      <c r="D472" s="113"/>
      <c r="E472" s="113"/>
      <c r="F472" s="142"/>
      <c r="G472" s="143"/>
      <c r="H472" s="113"/>
    </row>
    <row r="473" spans="1:9" s="60" customFormat="1" ht="15.75" customHeight="1" x14ac:dyDescent="0.25">
      <c r="A473" s="141" t="s">
        <v>310</v>
      </c>
      <c r="B473" s="141"/>
      <c r="C473" s="115"/>
      <c r="D473" s="115"/>
      <c r="E473" s="115"/>
      <c r="F473" s="144"/>
      <c r="G473" s="145"/>
      <c r="H473" s="115"/>
    </row>
    <row r="474" spans="1:9" s="60" customFormat="1" ht="15.75" customHeight="1" x14ac:dyDescent="0.25">
      <c r="A474" s="146" t="s">
        <v>281</v>
      </c>
      <c r="B474" s="146"/>
      <c r="C474" s="114"/>
      <c r="D474" s="114"/>
      <c r="E474" s="114"/>
      <c r="F474" s="147"/>
      <c r="G474" s="148"/>
      <c r="H474" s="114"/>
    </row>
    <row r="475" spans="1:9" s="60" customFormat="1" x14ac:dyDescent="0.25">
      <c r="A475" s="138" t="s">
        <v>10</v>
      </c>
      <c r="B475" s="138"/>
      <c r="C475" s="120"/>
      <c r="D475" s="120"/>
      <c r="E475" s="120"/>
      <c r="F475" s="139"/>
      <c r="G475" s="140"/>
      <c r="H475" s="120"/>
      <c r="I475" s="60">
        <f>SUM(C475:H475)</f>
        <v>0</v>
      </c>
    </row>
    <row r="476" spans="1:9" s="60" customFormat="1" x14ac:dyDescent="0.25">
      <c r="A476" s="138" t="s">
        <v>277</v>
      </c>
      <c r="B476" s="138"/>
      <c r="C476" s="120"/>
      <c r="D476" s="120"/>
      <c r="E476" s="120"/>
      <c r="F476" s="139"/>
      <c r="G476" s="140"/>
      <c r="H476" s="120"/>
      <c r="I476" s="60">
        <f t="shared" ref="I476:I487" si="29">SUM(C476:H476)</f>
        <v>0</v>
      </c>
    </row>
    <row r="477" spans="1:9" s="60" customFormat="1" x14ac:dyDescent="0.25">
      <c r="A477" s="138" t="s">
        <v>278</v>
      </c>
      <c r="B477" s="138"/>
      <c r="C477" s="120"/>
      <c r="D477" s="120"/>
      <c r="E477" s="120"/>
      <c r="F477" s="139"/>
      <c r="G477" s="140"/>
      <c r="H477" s="120"/>
      <c r="I477" s="60">
        <f t="shared" si="29"/>
        <v>0</v>
      </c>
    </row>
    <row r="478" spans="1:9" s="60" customFormat="1" x14ac:dyDescent="0.25">
      <c r="A478" s="138" t="s">
        <v>279</v>
      </c>
      <c r="B478" s="138"/>
      <c r="C478" s="120"/>
      <c r="D478" s="120"/>
      <c r="E478" s="120"/>
      <c r="F478" s="139"/>
      <c r="G478" s="140"/>
      <c r="H478" s="120"/>
      <c r="I478" s="60">
        <f t="shared" si="29"/>
        <v>0</v>
      </c>
    </row>
    <row r="479" spans="1:9" s="60" customFormat="1" x14ac:dyDescent="0.25">
      <c r="A479" s="138" t="s">
        <v>324</v>
      </c>
      <c r="B479" s="138"/>
      <c r="C479" s="120"/>
      <c r="D479" s="120"/>
      <c r="E479" s="120"/>
      <c r="F479" s="139"/>
      <c r="G479" s="140"/>
      <c r="H479" s="120"/>
      <c r="I479" s="60">
        <f t="shared" si="29"/>
        <v>0</v>
      </c>
    </row>
    <row r="480" spans="1:9" s="60" customFormat="1" x14ac:dyDescent="0.25">
      <c r="A480" s="138" t="s">
        <v>325</v>
      </c>
      <c r="B480" s="138"/>
      <c r="C480" s="120"/>
      <c r="D480" s="120"/>
      <c r="E480" s="120"/>
      <c r="F480" s="139"/>
      <c r="G480" s="140"/>
      <c r="H480" s="120"/>
      <c r="I480" s="60">
        <f t="shared" si="29"/>
        <v>0</v>
      </c>
    </row>
    <row r="481" spans="1:9" s="60" customFormat="1" x14ac:dyDescent="0.25">
      <c r="A481" s="138" t="s">
        <v>15</v>
      </c>
      <c r="B481" s="138"/>
      <c r="C481" s="120"/>
      <c r="D481" s="120"/>
      <c r="E481" s="120"/>
      <c r="F481" s="139"/>
      <c r="G481" s="140"/>
      <c r="H481" s="120"/>
      <c r="I481" s="60">
        <f t="shared" si="29"/>
        <v>0</v>
      </c>
    </row>
    <row r="482" spans="1:9" s="60" customFormat="1" x14ac:dyDescent="0.25">
      <c r="A482" s="138" t="s">
        <v>11</v>
      </c>
      <c r="B482" s="138"/>
      <c r="C482" s="120"/>
      <c r="D482" s="120"/>
      <c r="E482" s="120"/>
      <c r="F482" s="139"/>
      <c r="G482" s="140"/>
      <c r="H482" s="120"/>
      <c r="I482" s="60">
        <f t="shared" si="29"/>
        <v>0</v>
      </c>
    </row>
    <row r="483" spans="1:9" s="60" customFormat="1" x14ac:dyDescent="0.25">
      <c r="A483" s="138" t="s">
        <v>12</v>
      </c>
      <c r="B483" s="138"/>
      <c r="C483" s="120"/>
      <c r="D483" s="120"/>
      <c r="E483" s="120"/>
      <c r="F483" s="139"/>
      <c r="G483" s="140"/>
      <c r="H483" s="120"/>
      <c r="I483" s="60">
        <f t="shared" si="29"/>
        <v>0</v>
      </c>
    </row>
    <row r="484" spans="1:9" s="60" customFormat="1" x14ac:dyDescent="0.25">
      <c r="A484" s="138" t="s">
        <v>13</v>
      </c>
      <c r="B484" s="138"/>
      <c r="C484" s="120"/>
      <c r="D484" s="120"/>
      <c r="E484" s="120"/>
      <c r="F484" s="139"/>
      <c r="G484" s="140"/>
      <c r="H484" s="120"/>
      <c r="I484" s="60">
        <f t="shared" si="29"/>
        <v>0</v>
      </c>
    </row>
    <row r="485" spans="1:9" s="60" customFormat="1" x14ac:dyDescent="0.25">
      <c r="A485" s="138" t="s">
        <v>14</v>
      </c>
      <c r="B485" s="138"/>
      <c r="C485" s="120"/>
      <c r="D485" s="120"/>
      <c r="E485" s="120"/>
      <c r="F485" s="139"/>
      <c r="G485" s="140"/>
      <c r="H485" s="120"/>
      <c r="I485" s="60">
        <f t="shared" si="29"/>
        <v>0</v>
      </c>
    </row>
    <row r="486" spans="1:9" s="60" customFormat="1" x14ac:dyDescent="0.25">
      <c r="A486" s="138" t="s">
        <v>280</v>
      </c>
      <c r="B486" s="138"/>
      <c r="C486" s="120"/>
      <c r="D486" s="120"/>
      <c r="E486" s="120"/>
      <c r="F486" s="139"/>
      <c r="G486" s="140"/>
      <c r="H486" s="120"/>
      <c r="I486" s="60">
        <f t="shared" si="29"/>
        <v>0</v>
      </c>
    </row>
    <row r="487" spans="1:9" s="60" customFormat="1" x14ac:dyDescent="0.25">
      <c r="A487" s="153" t="s">
        <v>282</v>
      </c>
      <c r="B487" s="154"/>
      <c r="C487" s="105">
        <f>SUM(C475:C486)</f>
        <v>0</v>
      </c>
      <c r="D487" s="105">
        <f>SUM(D475:D486)</f>
        <v>0</v>
      </c>
      <c r="E487" s="105">
        <f>SUM(E475:E486)</f>
        <v>0</v>
      </c>
      <c r="F487" s="149">
        <f>SUM(F475:G486)</f>
        <v>0</v>
      </c>
      <c r="G487" s="150"/>
      <c r="H487" s="112">
        <f>SUM(H475:H486)</f>
        <v>0</v>
      </c>
      <c r="I487" s="60">
        <f t="shared" si="29"/>
        <v>0</v>
      </c>
    </row>
    <row r="488" spans="1:9" s="60" customFormat="1" x14ac:dyDescent="0.25"/>
    <row r="489" spans="1:9" s="60" customFormat="1" x14ac:dyDescent="0.25"/>
    <row r="490" spans="1:9" s="60" customFormat="1" ht="15.75" customHeight="1" x14ac:dyDescent="0.25">
      <c r="A490" s="159" t="s">
        <v>331</v>
      </c>
      <c r="B490" s="159"/>
      <c r="D490" s="117"/>
      <c r="E490" s="117"/>
      <c r="F490" s="157"/>
      <c r="G490" s="158"/>
      <c r="H490" s="117"/>
    </row>
    <row r="491" spans="1:9" s="60" customFormat="1" ht="15.75" customHeight="1" x14ac:dyDescent="0.25">
      <c r="A491" s="141" t="s">
        <v>309</v>
      </c>
      <c r="B491" s="141"/>
      <c r="C491" s="113"/>
      <c r="D491" s="113"/>
      <c r="E491" s="113"/>
      <c r="F491" s="142"/>
      <c r="G491" s="143"/>
      <c r="H491" s="113"/>
    </row>
    <row r="492" spans="1:9" s="60" customFormat="1" ht="15.75" customHeight="1" x14ac:dyDescent="0.25">
      <c r="A492" s="141" t="s">
        <v>310</v>
      </c>
      <c r="B492" s="141"/>
      <c r="C492" s="115"/>
      <c r="D492" s="115"/>
      <c r="E492" s="115"/>
      <c r="F492" s="144"/>
      <c r="G492" s="145"/>
      <c r="H492" s="115"/>
    </row>
    <row r="493" spans="1:9" s="60" customFormat="1" ht="15.75" customHeight="1" x14ac:dyDescent="0.25">
      <c r="A493" s="146" t="s">
        <v>281</v>
      </c>
      <c r="B493" s="146"/>
      <c r="C493" s="114"/>
      <c r="D493" s="114"/>
      <c r="E493" s="114"/>
      <c r="F493" s="147"/>
      <c r="G493" s="148"/>
      <c r="H493" s="114"/>
    </row>
    <row r="494" spans="1:9" s="60" customFormat="1" x14ac:dyDescent="0.25">
      <c r="A494" s="138" t="s">
        <v>10</v>
      </c>
      <c r="B494" s="138"/>
      <c r="C494" s="120"/>
      <c r="D494" s="120"/>
      <c r="E494" s="120"/>
      <c r="F494" s="139"/>
      <c r="G494" s="140"/>
      <c r="H494" s="120"/>
      <c r="I494" s="60">
        <f>SUM(C494:H494)</f>
        <v>0</v>
      </c>
    </row>
    <row r="495" spans="1:9" s="60" customFormat="1" x14ac:dyDescent="0.25">
      <c r="A495" s="138" t="s">
        <v>277</v>
      </c>
      <c r="B495" s="138"/>
      <c r="C495" s="120"/>
      <c r="D495" s="120"/>
      <c r="E495" s="120"/>
      <c r="F495" s="139"/>
      <c r="G495" s="140"/>
      <c r="H495" s="120"/>
      <c r="I495" s="60">
        <f t="shared" ref="I495:I506" si="30">SUM(C495:H495)</f>
        <v>0</v>
      </c>
    </row>
    <row r="496" spans="1:9" s="60" customFormat="1" x14ac:dyDescent="0.25">
      <c r="A496" s="138" t="s">
        <v>278</v>
      </c>
      <c r="B496" s="138"/>
      <c r="C496" s="120"/>
      <c r="D496" s="120"/>
      <c r="E496" s="120"/>
      <c r="F496" s="139"/>
      <c r="G496" s="140"/>
      <c r="H496" s="120"/>
      <c r="I496" s="60">
        <f t="shared" si="30"/>
        <v>0</v>
      </c>
    </row>
    <row r="497" spans="1:9" s="60" customFormat="1" x14ac:dyDescent="0.25">
      <c r="A497" s="138" t="s">
        <v>279</v>
      </c>
      <c r="B497" s="138"/>
      <c r="C497" s="120"/>
      <c r="D497" s="120"/>
      <c r="E497" s="120"/>
      <c r="F497" s="139"/>
      <c r="G497" s="140"/>
      <c r="H497" s="120"/>
      <c r="I497" s="60">
        <f t="shared" si="30"/>
        <v>0</v>
      </c>
    </row>
    <row r="498" spans="1:9" s="60" customFormat="1" x14ac:dyDescent="0.25">
      <c r="A498" s="138" t="s">
        <v>324</v>
      </c>
      <c r="B498" s="138"/>
      <c r="C498" s="120"/>
      <c r="D498" s="120"/>
      <c r="E498" s="120"/>
      <c r="F498" s="139"/>
      <c r="G498" s="140"/>
      <c r="H498" s="120"/>
      <c r="I498" s="60">
        <f t="shared" si="30"/>
        <v>0</v>
      </c>
    </row>
    <row r="499" spans="1:9" s="60" customFormat="1" x14ac:dyDescent="0.25">
      <c r="A499" s="138" t="s">
        <v>325</v>
      </c>
      <c r="B499" s="138"/>
      <c r="C499" s="120"/>
      <c r="D499" s="120"/>
      <c r="E499" s="120"/>
      <c r="F499" s="139"/>
      <c r="G499" s="140"/>
      <c r="H499" s="120"/>
      <c r="I499" s="60">
        <f t="shared" si="30"/>
        <v>0</v>
      </c>
    </row>
    <row r="500" spans="1:9" s="60" customFormat="1" x14ac:dyDescent="0.25">
      <c r="A500" s="138" t="s">
        <v>15</v>
      </c>
      <c r="B500" s="138"/>
      <c r="C500" s="120"/>
      <c r="D500" s="120"/>
      <c r="E500" s="120"/>
      <c r="F500" s="139"/>
      <c r="G500" s="140"/>
      <c r="H500" s="120"/>
      <c r="I500" s="60">
        <f t="shared" si="30"/>
        <v>0</v>
      </c>
    </row>
    <row r="501" spans="1:9" s="60" customFormat="1" x14ac:dyDescent="0.25">
      <c r="A501" s="138" t="s">
        <v>11</v>
      </c>
      <c r="B501" s="138"/>
      <c r="C501" s="120"/>
      <c r="D501" s="120"/>
      <c r="E501" s="120"/>
      <c r="F501" s="139"/>
      <c r="G501" s="140"/>
      <c r="H501" s="120"/>
      <c r="I501" s="60">
        <f t="shared" si="30"/>
        <v>0</v>
      </c>
    </row>
    <row r="502" spans="1:9" s="60" customFormat="1" x14ac:dyDescent="0.25">
      <c r="A502" s="138" t="s">
        <v>12</v>
      </c>
      <c r="B502" s="138"/>
      <c r="C502" s="120"/>
      <c r="D502" s="120"/>
      <c r="E502" s="120"/>
      <c r="F502" s="139"/>
      <c r="G502" s="140"/>
      <c r="H502" s="120"/>
      <c r="I502" s="60">
        <f t="shared" si="30"/>
        <v>0</v>
      </c>
    </row>
    <row r="503" spans="1:9" s="60" customFormat="1" x14ac:dyDescent="0.25">
      <c r="A503" s="138" t="s">
        <v>13</v>
      </c>
      <c r="B503" s="138"/>
      <c r="C503" s="120"/>
      <c r="D503" s="120"/>
      <c r="E503" s="120"/>
      <c r="F503" s="139"/>
      <c r="G503" s="140"/>
      <c r="H503" s="120"/>
      <c r="I503" s="60">
        <f t="shared" si="30"/>
        <v>0</v>
      </c>
    </row>
    <row r="504" spans="1:9" s="60" customFormat="1" x14ac:dyDescent="0.25">
      <c r="A504" s="138" t="s">
        <v>14</v>
      </c>
      <c r="B504" s="138"/>
      <c r="C504" s="120"/>
      <c r="D504" s="120"/>
      <c r="E504" s="120"/>
      <c r="F504" s="139"/>
      <c r="G504" s="140"/>
      <c r="H504" s="120"/>
      <c r="I504" s="60">
        <f t="shared" si="30"/>
        <v>0</v>
      </c>
    </row>
    <row r="505" spans="1:9" s="60" customFormat="1" x14ac:dyDescent="0.25">
      <c r="A505" s="138" t="s">
        <v>280</v>
      </c>
      <c r="B505" s="138"/>
      <c r="C505" s="120"/>
      <c r="D505" s="120"/>
      <c r="E505" s="120"/>
      <c r="F505" s="139"/>
      <c r="G505" s="140"/>
      <c r="H505" s="120"/>
      <c r="I505" s="60">
        <f t="shared" si="30"/>
        <v>0</v>
      </c>
    </row>
    <row r="506" spans="1:9" s="60" customFormat="1" x14ac:dyDescent="0.25">
      <c r="A506" s="153" t="s">
        <v>282</v>
      </c>
      <c r="B506" s="154"/>
      <c r="C506" s="105">
        <f>SUM(C494:C505)</f>
        <v>0</v>
      </c>
      <c r="D506" s="105">
        <f>SUM(D494:D505)</f>
        <v>0</v>
      </c>
      <c r="E506" s="105">
        <f>SUM(E494:E505)</f>
        <v>0</v>
      </c>
      <c r="F506" s="149">
        <f>SUM(F494:G505)</f>
        <v>0</v>
      </c>
      <c r="G506" s="150"/>
      <c r="H506" s="112">
        <f>SUM(H494:H505)</f>
        <v>0</v>
      </c>
      <c r="I506" s="60">
        <f t="shared" si="30"/>
        <v>0</v>
      </c>
    </row>
    <row r="507" spans="1:9" s="60" customFormat="1" x14ac:dyDescent="0.25"/>
    <row r="508" spans="1:9" s="60" customFormat="1" ht="15.75" customHeight="1" x14ac:dyDescent="0.25">
      <c r="A508" s="141" t="s">
        <v>309</v>
      </c>
      <c r="B508" s="141"/>
      <c r="C508" s="113"/>
      <c r="D508" s="113"/>
      <c r="E508" s="113"/>
      <c r="F508" s="142"/>
      <c r="G508" s="143"/>
      <c r="H508" s="113"/>
    </row>
    <row r="509" spans="1:9" s="60" customFormat="1" ht="15.75" customHeight="1" x14ac:dyDescent="0.25">
      <c r="A509" s="141" t="s">
        <v>310</v>
      </c>
      <c r="B509" s="141"/>
      <c r="C509" s="115"/>
      <c r="D509" s="115"/>
      <c r="E509" s="115"/>
      <c r="F509" s="144"/>
      <c r="G509" s="145"/>
      <c r="H509" s="115"/>
    </row>
    <row r="510" spans="1:9" s="60" customFormat="1" ht="15.75" customHeight="1" x14ac:dyDescent="0.25">
      <c r="A510" s="146" t="s">
        <v>281</v>
      </c>
      <c r="B510" s="146"/>
      <c r="C510" s="114"/>
      <c r="D510" s="114"/>
      <c r="E510" s="114"/>
      <c r="F510" s="147"/>
      <c r="G510" s="148"/>
      <c r="H510" s="114"/>
    </row>
    <row r="511" spans="1:9" s="60" customFormat="1" x14ac:dyDescent="0.25">
      <c r="A511" s="138" t="s">
        <v>10</v>
      </c>
      <c r="B511" s="138"/>
      <c r="C511" s="120"/>
      <c r="D511" s="120"/>
      <c r="E511" s="120"/>
      <c r="F511" s="139"/>
      <c r="G511" s="140"/>
      <c r="H511" s="120"/>
      <c r="I511" s="60">
        <f>SUM(C511:H511)</f>
        <v>0</v>
      </c>
    </row>
    <row r="512" spans="1:9" s="60" customFormat="1" x14ac:dyDescent="0.25">
      <c r="A512" s="138" t="s">
        <v>277</v>
      </c>
      <c r="B512" s="138"/>
      <c r="C512" s="120"/>
      <c r="D512" s="120"/>
      <c r="E512" s="120"/>
      <c r="F512" s="139"/>
      <c r="G512" s="140"/>
      <c r="H512" s="120"/>
      <c r="I512" s="60">
        <f t="shared" ref="I512:I523" si="31">SUM(C512:H512)</f>
        <v>0</v>
      </c>
    </row>
    <row r="513" spans="1:9" s="60" customFormat="1" x14ac:dyDescent="0.25">
      <c r="A513" s="138" t="s">
        <v>278</v>
      </c>
      <c r="B513" s="138"/>
      <c r="C513" s="120"/>
      <c r="D513" s="120"/>
      <c r="E513" s="120"/>
      <c r="F513" s="139"/>
      <c r="G513" s="140"/>
      <c r="H513" s="120"/>
      <c r="I513" s="60">
        <f t="shared" si="31"/>
        <v>0</v>
      </c>
    </row>
    <row r="514" spans="1:9" s="60" customFormat="1" x14ac:dyDescent="0.25">
      <c r="A514" s="138" t="s">
        <v>279</v>
      </c>
      <c r="B514" s="138"/>
      <c r="C514" s="120"/>
      <c r="D514" s="120"/>
      <c r="E514" s="120"/>
      <c r="F514" s="139"/>
      <c r="G514" s="140"/>
      <c r="H514" s="120"/>
      <c r="I514" s="60">
        <f t="shared" si="31"/>
        <v>0</v>
      </c>
    </row>
    <row r="515" spans="1:9" s="60" customFormat="1" x14ac:dyDescent="0.25">
      <c r="A515" s="138" t="s">
        <v>324</v>
      </c>
      <c r="B515" s="138"/>
      <c r="C515" s="120"/>
      <c r="D515" s="120"/>
      <c r="E515" s="120"/>
      <c r="F515" s="139"/>
      <c r="G515" s="140"/>
      <c r="H515" s="120"/>
      <c r="I515" s="60">
        <f t="shared" si="31"/>
        <v>0</v>
      </c>
    </row>
    <row r="516" spans="1:9" s="60" customFormat="1" x14ac:dyDescent="0.25">
      <c r="A516" s="138" t="s">
        <v>325</v>
      </c>
      <c r="B516" s="138"/>
      <c r="C516" s="120"/>
      <c r="D516" s="120"/>
      <c r="E516" s="120"/>
      <c r="F516" s="139"/>
      <c r="G516" s="140"/>
      <c r="H516" s="120"/>
      <c r="I516" s="60">
        <f t="shared" si="31"/>
        <v>0</v>
      </c>
    </row>
    <row r="517" spans="1:9" s="60" customFormat="1" x14ac:dyDescent="0.25">
      <c r="A517" s="138" t="s">
        <v>15</v>
      </c>
      <c r="B517" s="138"/>
      <c r="C517" s="120"/>
      <c r="D517" s="120"/>
      <c r="E517" s="120"/>
      <c r="F517" s="139"/>
      <c r="G517" s="140"/>
      <c r="H517" s="120"/>
      <c r="I517" s="60">
        <f t="shared" si="31"/>
        <v>0</v>
      </c>
    </row>
    <row r="518" spans="1:9" s="60" customFormat="1" x14ac:dyDescent="0.25">
      <c r="A518" s="138" t="s">
        <v>11</v>
      </c>
      <c r="B518" s="138"/>
      <c r="C518" s="120"/>
      <c r="D518" s="120"/>
      <c r="E518" s="120"/>
      <c r="F518" s="139"/>
      <c r="G518" s="140"/>
      <c r="H518" s="120"/>
      <c r="I518" s="60">
        <f t="shared" si="31"/>
        <v>0</v>
      </c>
    </row>
    <row r="519" spans="1:9" s="60" customFormat="1" x14ac:dyDescent="0.25">
      <c r="A519" s="138" t="s">
        <v>12</v>
      </c>
      <c r="B519" s="138"/>
      <c r="C519" s="120"/>
      <c r="D519" s="120"/>
      <c r="E519" s="120"/>
      <c r="F519" s="139"/>
      <c r="G519" s="140"/>
      <c r="H519" s="120"/>
      <c r="I519" s="60">
        <f t="shared" si="31"/>
        <v>0</v>
      </c>
    </row>
    <row r="520" spans="1:9" s="60" customFormat="1" x14ac:dyDescent="0.25">
      <c r="A520" s="138" t="s">
        <v>13</v>
      </c>
      <c r="B520" s="138"/>
      <c r="C520" s="120"/>
      <c r="D520" s="120"/>
      <c r="E520" s="120"/>
      <c r="F520" s="139"/>
      <c r="G520" s="140"/>
      <c r="H520" s="120"/>
      <c r="I520" s="60">
        <f t="shared" si="31"/>
        <v>0</v>
      </c>
    </row>
    <row r="521" spans="1:9" s="60" customFormat="1" x14ac:dyDescent="0.25">
      <c r="A521" s="138" t="s">
        <v>14</v>
      </c>
      <c r="B521" s="138"/>
      <c r="C521" s="120"/>
      <c r="D521" s="120"/>
      <c r="E521" s="120"/>
      <c r="F521" s="139"/>
      <c r="G521" s="140"/>
      <c r="H521" s="120"/>
      <c r="I521" s="60">
        <f t="shared" si="31"/>
        <v>0</v>
      </c>
    </row>
    <row r="522" spans="1:9" s="60" customFormat="1" x14ac:dyDescent="0.25">
      <c r="A522" s="138" t="s">
        <v>280</v>
      </c>
      <c r="B522" s="138"/>
      <c r="C522" s="120"/>
      <c r="D522" s="120"/>
      <c r="E522" s="120"/>
      <c r="F522" s="139"/>
      <c r="G522" s="140"/>
      <c r="H522" s="120"/>
      <c r="I522" s="60">
        <f t="shared" si="31"/>
        <v>0</v>
      </c>
    </row>
    <row r="523" spans="1:9" s="60" customFormat="1" x14ac:dyDescent="0.25">
      <c r="A523" s="153" t="s">
        <v>282</v>
      </c>
      <c r="B523" s="154"/>
      <c r="C523" s="105">
        <f>SUM(C511:C522)</f>
        <v>0</v>
      </c>
      <c r="D523" s="105">
        <f t="shared" ref="D523:E523" si="32">SUM(D511:D522)</f>
        <v>0</v>
      </c>
      <c r="E523" s="105">
        <f t="shared" si="32"/>
        <v>0</v>
      </c>
      <c r="F523" s="149">
        <f>SUM(F511:G522)</f>
        <v>0</v>
      </c>
      <c r="G523" s="150"/>
      <c r="H523" s="112">
        <f>SUM(H511:H522)</f>
        <v>0</v>
      </c>
      <c r="I523" s="60">
        <f t="shared" si="31"/>
        <v>0</v>
      </c>
    </row>
    <row r="524" spans="1:9" s="60" customFormat="1" x14ac:dyDescent="0.25"/>
    <row r="525" spans="1:9" s="60" customFormat="1" ht="15.75" customHeight="1" x14ac:dyDescent="0.25">
      <c r="A525" s="141" t="s">
        <v>309</v>
      </c>
      <c r="B525" s="141"/>
      <c r="C525" s="113"/>
      <c r="D525" s="113"/>
      <c r="E525" s="113"/>
      <c r="F525" s="142"/>
      <c r="G525" s="143"/>
      <c r="H525" s="113"/>
    </row>
    <row r="526" spans="1:9" s="60" customFormat="1" ht="15.75" customHeight="1" x14ac:dyDescent="0.25">
      <c r="A526" s="141" t="s">
        <v>310</v>
      </c>
      <c r="B526" s="141"/>
      <c r="C526" s="115"/>
      <c r="D526" s="115"/>
      <c r="E526" s="115"/>
      <c r="F526" s="144"/>
      <c r="G526" s="145"/>
      <c r="H526" s="115"/>
    </row>
    <row r="527" spans="1:9" s="60" customFormat="1" ht="15.75" customHeight="1" x14ac:dyDescent="0.25">
      <c r="A527" s="146" t="s">
        <v>281</v>
      </c>
      <c r="B527" s="146"/>
      <c r="C527" s="114"/>
      <c r="D527" s="114"/>
      <c r="E527" s="114"/>
      <c r="F527" s="147"/>
      <c r="G527" s="148"/>
      <c r="H527" s="114"/>
    </row>
    <row r="528" spans="1:9" s="60" customFormat="1" x14ac:dyDescent="0.25">
      <c r="A528" s="138" t="s">
        <v>10</v>
      </c>
      <c r="B528" s="138"/>
      <c r="C528" s="120"/>
      <c r="D528" s="120"/>
      <c r="E528" s="120"/>
      <c r="F528" s="139"/>
      <c r="G528" s="140"/>
      <c r="H528" s="120"/>
      <c r="I528" s="60">
        <f>SUM(C528:H528)</f>
        <v>0</v>
      </c>
    </row>
    <row r="529" spans="1:9" s="60" customFormat="1" x14ac:dyDescent="0.25">
      <c r="A529" s="138" t="s">
        <v>277</v>
      </c>
      <c r="B529" s="138"/>
      <c r="C529" s="120"/>
      <c r="D529" s="120"/>
      <c r="E529" s="120"/>
      <c r="F529" s="139"/>
      <c r="G529" s="140"/>
      <c r="H529" s="120"/>
      <c r="I529" s="60">
        <f t="shared" ref="I529:I540" si="33">SUM(C529:H529)</f>
        <v>0</v>
      </c>
    </row>
    <row r="530" spans="1:9" s="60" customFormat="1" x14ac:dyDescent="0.25">
      <c r="A530" s="138" t="s">
        <v>278</v>
      </c>
      <c r="B530" s="138"/>
      <c r="C530" s="120"/>
      <c r="D530" s="120"/>
      <c r="E530" s="120"/>
      <c r="F530" s="139"/>
      <c r="G530" s="140"/>
      <c r="H530" s="120"/>
      <c r="I530" s="60">
        <f t="shared" si="33"/>
        <v>0</v>
      </c>
    </row>
    <row r="531" spans="1:9" s="60" customFormat="1" x14ac:dyDescent="0.25">
      <c r="A531" s="138" t="s">
        <v>279</v>
      </c>
      <c r="B531" s="138"/>
      <c r="C531" s="120"/>
      <c r="D531" s="120"/>
      <c r="E531" s="120"/>
      <c r="F531" s="139"/>
      <c r="G531" s="140"/>
      <c r="H531" s="120"/>
      <c r="I531" s="60">
        <f t="shared" si="33"/>
        <v>0</v>
      </c>
    </row>
    <row r="532" spans="1:9" s="60" customFormat="1" x14ac:dyDescent="0.25">
      <c r="A532" s="138" t="s">
        <v>324</v>
      </c>
      <c r="B532" s="138"/>
      <c r="C532" s="120"/>
      <c r="D532" s="120"/>
      <c r="E532" s="120"/>
      <c r="F532" s="139"/>
      <c r="G532" s="140"/>
      <c r="H532" s="120"/>
      <c r="I532" s="60">
        <f t="shared" si="33"/>
        <v>0</v>
      </c>
    </row>
    <row r="533" spans="1:9" s="60" customFormat="1" x14ac:dyDescent="0.25">
      <c r="A533" s="138" t="s">
        <v>325</v>
      </c>
      <c r="B533" s="138"/>
      <c r="C533" s="120"/>
      <c r="D533" s="120"/>
      <c r="E533" s="120"/>
      <c r="F533" s="139"/>
      <c r="G533" s="140"/>
      <c r="H533" s="120"/>
      <c r="I533" s="60">
        <f t="shared" si="33"/>
        <v>0</v>
      </c>
    </row>
    <row r="534" spans="1:9" s="60" customFormat="1" x14ac:dyDescent="0.25">
      <c r="A534" s="138" t="s">
        <v>15</v>
      </c>
      <c r="B534" s="138"/>
      <c r="C534" s="120"/>
      <c r="D534" s="120"/>
      <c r="E534" s="120"/>
      <c r="F534" s="139"/>
      <c r="G534" s="140"/>
      <c r="H534" s="120"/>
      <c r="I534" s="60">
        <f t="shared" si="33"/>
        <v>0</v>
      </c>
    </row>
    <row r="535" spans="1:9" s="60" customFormat="1" x14ac:dyDescent="0.25">
      <c r="A535" s="138" t="s">
        <v>11</v>
      </c>
      <c r="B535" s="138"/>
      <c r="C535" s="120"/>
      <c r="D535" s="120"/>
      <c r="E535" s="120"/>
      <c r="F535" s="139"/>
      <c r="G535" s="140"/>
      <c r="H535" s="120"/>
      <c r="I535" s="60">
        <f t="shared" si="33"/>
        <v>0</v>
      </c>
    </row>
    <row r="536" spans="1:9" s="60" customFormat="1" x14ac:dyDescent="0.25">
      <c r="A536" s="138" t="s">
        <v>12</v>
      </c>
      <c r="B536" s="138"/>
      <c r="C536" s="120"/>
      <c r="D536" s="120"/>
      <c r="E536" s="120"/>
      <c r="F536" s="139"/>
      <c r="G536" s="140"/>
      <c r="H536" s="120"/>
      <c r="I536" s="60">
        <f t="shared" si="33"/>
        <v>0</v>
      </c>
    </row>
    <row r="537" spans="1:9" s="60" customFormat="1" x14ac:dyDescent="0.25">
      <c r="A537" s="138" t="s">
        <v>13</v>
      </c>
      <c r="B537" s="138"/>
      <c r="C537" s="120"/>
      <c r="D537" s="120"/>
      <c r="E537" s="120"/>
      <c r="F537" s="139"/>
      <c r="G537" s="140"/>
      <c r="H537" s="120"/>
      <c r="I537" s="60">
        <f t="shared" si="33"/>
        <v>0</v>
      </c>
    </row>
    <row r="538" spans="1:9" s="60" customFormat="1" x14ac:dyDescent="0.25">
      <c r="A538" s="138" t="s">
        <v>14</v>
      </c>
      <c r="B538" s="138"/>
      <c r="C538" s="120"/>
      <c r="D538" s="120"/>
      <c r="E538" s="120"/>
      <c r="F538" s="139"/>
      <c r="G538" s="140"/>
      <c r="H538" s="120"/>
      <c r="I538" s="60">
        <f t="shared" si="33"/>
        <v>0</v>
      </c>
    </row>
    <row r="539" spans="1:9" s="60" customFormat="1" x14ac:dyDescent="0.25">
      <c r="A539" s="138" t="s">
        <v>280</v>
      </c>
      <c r="B539" s="138"/>
      <c r="C539" s="120"/>
      <c r="D539" s="120"/>
      <c r="E539" s="120"/>
      <c r="F539" s="139"/>
      <c r="G539" s="140"/>
      <c r="H539" s="120"/>
      <c r="I539" s="60">
        <f t="shared" si="33"/>
        <v>0</v>
      </c>
    </row>
    <row r="540" spans="1:9" s="60" customFormat="1" x14ac:dyDescent="0.25">
      <c r="A540" s="153" t="s">
        <v>282</v>
      </c>
      <c r="B540" s="154"/>
      <c r="C540" s="105">
        <f>SUM(C528:C539)</f>
        <v>0</v>
      </c>
      <c r="D540" s="105">
        <f>SUM(D528:D539)</f>
        <v>0</v>
      </c>
      <c r="E540" s="105">
        <f>SUM(E528:E539)</f>
        <v>0</v>
      </c>
      <c r="F540" s="149">
        <f>SUM(F528:G539)</f>
        <v>0</v>
      </c>
      <c r="G540" s="150"/>
      <c r="H540" s="112">
        <f>SUM(H528:H539)</f>
        <v>0</v>
      </c>
      <c r="I540" s="60">
        <f t="shared" si="33"/>
        <v>0</v>
      </c>
    </row>
    <row r="541" spans="1:9" s="60" customFormat="1" x14ac:dyDescent="0.25"/>
    <row r="542" spans="1:9" s="60" customFormat="1" x14ac:dyDescent="0.25"/>
    <row r="543" spans="1:9" s="60" customFormat="1" ht="15.75" customHeight="1" x14ac:dyDescent="0.25">
      <c r="A543" s="159" t="s">
        <v>331</v>
      </c>
      <c r="B543" s="159"/>
      <c r="D543" s="117"/>
      <c r="E543" s="117"/>
      <c r="F543" s="157"/>
      <c r="G543" s="158"/>
      <c r="H543" s="117"/>
    </row>
    <row r="544" spans="1:9" s="60" customFormat="1" ht="15.75" customHeight="1" x14ac:dyDescent="0.25">
      <c r="A544" s="141" t="s">
        <v>309</v>
      </c>
      <c r="B544" s="141"/>
      <c r="C544" s="113"/>
      <c r="D544" s="113"/>
      <c r="E544" s="113"/>
      <c r="F544" s="142"/>
      <c r="G544" s="143"/>
      <c r="H544" s="113"/>
    </row>
    <row r="545" spans="1:9" s="60" customFormat="1" ht="15.75" customHeight="1" x14ac:dyDescent="0.25">
      <c r="A545" s="141" t="s">
        <v>310</v>
      </c>
      <c r="B545" s="141"/>
      <c r="C545" s="115"/>
      <c r="D545" s="115"/>
      <c r="E545" s="115"/>
      <c r="F545" s="144"/>
      <c r="G545" s="145"/>
      <c r="H545" s="115"/>
    </row>
    <row r="546" spans="1:9" s="60" customFormat="1" ht="15.75" customHeight="1" x14ac:dyDescent="0.25">
      <c r="A546" s="146" t="s">
        <v>281</v>
      </c>
      <c r="B546" s="146"/>
      <c r="C546" s="114"/>
      <c r="D546" s="114"/>
      <c r="E546" s="114"/>
      <c r="F546" s="147"/>
      <c r="G546" s="148"/>
      <c r="H546" s="114"/>
    </row>
    <row r="547" spans="1:9" s="60" customFormat="1" x14ac:dyDescent="0.25">
      <c r="A547" s="138" t="s">
        <v>10</v>
      </c>
      <c r="B547" s="138"/>
      <c r="C547" s="120"/>
      <c r="D547" s="120"/>
      <c r="E547" s="120"/>
      <c r="F547" s="139"/>
      <c r="G547" s="140"/>
      <c r="H547" s="120"/>
      <c r="I547" s="60">
        <f>SUM(C547:H547)</f>
        <v>0</v>
      </c>
    </row>
    <row r="548" spans="1:9" s="60" customFormat="1" x14ac:dyDescent="0.25">
      <c r="A548" s="138" t="s">
        <v>277</v>
      </c>
      <c r="B548" s="138"/>
      <c r="C548" s="120"/>
      <c r="D548" s="120"/>
      <c r="E548" s="120"/>
      <c r="F548" s="139"/>
      <c r="G548" s="140"/>
      <c r="H548" s="120"/>
      <c r="I548" s="60">
        <f t="shared" ref="I548:I559" si="34">SUM(C548:H548)</f>
        <v>0</v>
      </c>
    </row>
    <row r="549" spans="1:9" s="60" customFormat="1" x14ac:dyDescent="0.25">
      <c r="A549" s="138" t="s">
        <v>278</v>
      </c>
      <c r="B549" s="138"/>
      <c r="C549" s="120"/>
      <c r="D549" s="120"/>
      <c r="E549" s="120"/>
      <c r="F549" s="139"/>
      <c r="G549" s="140"/>
      <c r="H549" s="120"/>
      <c r="I549" s="60">
        <f t="shared" si="34"/>
        <v>0</v>
      </c>
    </row>
    <row r="550" spans="1:9" s="60" customFormat="1" x14ac:dyDescent="0.25">
      <c r="A550" s="138" t="s">
        <v>279</v>
      </c>
      <c r="B550" s="138"/>
      <c r="C550" s="120"/>
      <c r="D550" s="120"/>
      <c r="E550" s="120"/>
      <c r="F550" s="139"/>
      <c r="G550" s="140"/>
      <c r="H550" s="120"/>
      <c r="I550" s="60">
        <f t="shared" si="34"/>
        <v>0</v>
      </c>
    </row>
    <row r="551" spans="1:9" s="60" customFormat="1" x14ac:dyDescent="0.25">
      <c r="A551" s="138" t="s">
        <v>324</v>
      </c>
      <c r="B551" s="138"/>
      <c r="C551" s="120"/>
      <c r="D551" s="120"/>
      <c r="E551" s="120"/>
      <c r="F551" s="139"/>
      <c r="G551" s="140"/>
      <c r="H551" s="120"/>
      <c r="I551" s="60">
        <f t="shared" si="34"/>
        <v>0</v>
      </c>
    </row>
    <row r="552" spans="1:9" s="60" customFormat="1" x14ac:dyDescent="0.25">
      <c r="A552" s="138" t="s">
        <v>325</v>
      </c>
      <c r="B552" s="138"/>
      <c r="C552" s="120"/>
      <c r="D552" s="120"/>
      <c r="E552" s="120"/>
      <c r="F552" s="139"/>
      <c r="G552" s="140"/>
      <c r="H552" s="120"/>
      <c r="I552" s="60">
        <f t="shared" si="34"/>
        <v>0</v>
      </c>
    </row>
    <row r="553" spans="1:9" s="60" customFormat="1" x14ac:dyDescent="0.25">
      <c r="A553" s="138" t="s">
        <v>15</v>
      </c>
      <c r="B553" s="138"/>
      <c r="C553" s="120"/>
      <c r="D553" s="120"/>
      <c r="E553" s="120"/>
      <c r="F553" s="139"/>
      <c r="G553" s="140"/>
      <c r="H553" s="120"/>
      <c r="I553" s="60">
        <f t="shared" si="34"/>
        <v>0</v>
      </c>
    </row>
    <row r="554" spans="1:9" s="60" customFormat="1" x14ac:dyDescent="0.25">
      <c r="A554" s="138" t="s">
        <v>11</v>
      </c>
      <c r="B554" s="138"/>
      <c r="C554" s="120"/>
      <c r="D554" s="120"/>
      <c r="E554" s="120"/>
      <c r="F554" s="139"/>
      <c r="G554" s="140"/>
      <c r="H554" s="120"/>
      <c r="I554" s="60">
        <f t="shared" si="34"/>
        <v>0</v>
      </c>
    </row>
    <row r="555" spans="1:9" s="60" customFormat="1" x14ac:dyDescent="0.25">
      <c r="A555" s="138" t="s">
        <v>12</v>
      </c>
      <c r="B555" s="138"/>
      <c r="C555" s="120"/>
      <c r="D555" s="120"/>
      <c r="E555" s="120"/>
      <c r="F555" s="139"/>
      <c r="G555" s="140"/>
      <c r="H555" s="120"/>
      <c r="I555" s="60">
        <f t="shared" si="34"/>
        <v>0</v>
      </c>
    </row>
    <row r="556" spans="1:9" s="60" customFormat="1" x14ac:dyDescent="0.25">
      <c r="A556" s="138" t="s">
        <v>13</v>
      </c>
      <c r="B556" s="138"/>
      <c r="C556" s="120"/>
      <c r="D556" s="120"/>
      <c r="E556" s="120"/>
      <c r="F556" s="139"/>
      <c r="G556" s="140"/>
      <c r="H556" s="120"/>
      <c r="I556" s="60">
        <f t="shared" si="34"/>
        <v>0</v>
      </c>
    </row>
    <row r="557" spans="1:9" s="60" customFormat="1" x14ac:dyDescent="0.25">
      <c r="A557" s="138" t="s">
        <v>14</v>
      </c>
      <c r="B557" s="138"/>
      <c r="C557" s="120"/>
      <c r="D557" s="120"/>
      <c r="E557" s="120"/>
      <c r="F557" s="139"/>
      <c r="G557" s="140"/>
      <c r="H557" s="120"/>
      <c r="I557" s="60">
        <f t="shared" si="34"/>
        <v>0</v>
      </c>
    </row>
    <row r="558" spans="1:9" s="60" customFormat="1" x14ac:dyDescent="0.25">
      <c r="A558" s="138" t="s">
        <v>280</v>
      </c>
      <c r="B558" s="138"/>
      <c r="C558" s="120"/>
      <c r="D558" s="120"/>
      <c r="E558" s="120"/>
      <c r="F558" s="139"/>
      <c r="G558" s="140"/>
      <c r="H558" s="120"/>
      <c r="I558" s="60">
        <f t="shared" si="34"/>
        <v>0</v>
      </c>
    </row>
    <row r="559" spans="1:9" s="60" customFormat="1" x14ac:dyDescent="0.25">
      <c r="A559" s="153" t="s">
        <v>282</v>
      </c>
      <c r="B559" s="154"/>
      <c r="C559" s="105">
        <f>SUM(C547:C558)</f>
        <v>0</v>
      </c>
      <c r="D559" s="105">
        <f>SUM(D547:D558)</f>
        <v>0</v>
      </c>
      <c r="E559" s="105">
        <f>SUM(E547:E558)</f>
        <v>0</v>
      </c>
      <c r="F559" s="149">
        <f>SUM(F547:G558)</f>
        <v>0</v>
      </c>
      <c r="G559" s="150"/>
      <c r="H559" s="112">
        <f>SUM(H547:H558)</f>
        <v>0</v>
      </c>
      <c r="I559" s="60">
        <f t="shared" si="34"/>
        <v>0</v>
      </c>
    </row>
    <row r="560" spans="1:9" s="60" customFormat="1" x14ac:dyDescent="0.25"/>
    <row r="561" spans="1:9" s="60" customFormat="1" ht="15.75" customHeight="1" x14ac:dyDescent="0.25">
      <c r="A561" s="141" t="s">
        <v>309</v>
      </c>
      <c r="B561" s="141"/>
      <c r="C561" s="113"/>
      <c r="D561" s="113"/>
      <c r="E561" s="113"/>
      <c r="F561" s="142"/>
      <c r="G561" s="143"/>
      <c r="H561" s="113"/>
    </row>
    <row r="562" spans="1:9" s="60" customFormat="1" ht="15.75" customHeight="1" x14ac:dyDescent="0.25">
      <c r="A562" s="141" t="s">
        <v>310</v>
      </c>
      <c r="B562" s="141"/>
      <c r="C562" s="115"/>
      <c r="D562" s="115"/>
      <c r="E562" s="115"/>
      <c r="F562" s="144"/>
      <c r="G562" s="145"/>
      <c r="H562" s="115"/>
    </row>
    <row r="563" spans="1:9" s="60" customFormat="1" ht="15.75" customHeight="1" x14ac:dyDescent="0.25">
      <c r="A563" s="146" t="s">
        <v>281</v>
      </c>
      <c r="B563" s="146"/>
      <c r="C563" s="114"/>
      <c r="D563" s="114"/>
      <c r="E563" s="114"/>
      <c r="F563" s="147"/>
      <c r="G563" s="148"/>
      <c r="H563" s="114"/>
    </row>
    <row r="564" spans="1:9" s="60" customFormat="1" x14ac:dyDescent="0.25">
      <c r="A564" s="138" t="s">
        <v>10</v>
      </c>
      <c r="B564" s="138"/>
      <c r="C564" s="120"/>
      <c r="D564" s="120"/>
      <c r="E564" s="120"/>
      <c r="F564" s="139"/>
      <c r="G564" s="140"/>
      <c r="H564" s="120"/>
      <c r="I564" s="60">
        <f>SUM(C564:H564)</f>
        <v>0</v>
      </c>
    </row>
    <row r="565" spans="1:9" s="60" customFormat="1" x14ac:dyDescent="0.25">
      <c r="A565" s="138" t="s">
        <v>277</v>
      </c>
      <c r="B565" s="138"/>
      <c r="C565" s="120"/>
      <c r="D565" s="120"/>
      <c r="E565" s="120"/>
      <c r="F565" s="139"/>
      <c r="G565" s="140"/>
      <c r="H565" s="120"/>
      <c r="I565" s="60">
        <f t="shared" ref="I565:I576" si="35">SUM(C565:H565)</f>
        <v>0</v>
      </c>
    </row>
    <row r="566" spans="1:9" s="60" customFormat="1" x14ac:dyDescent="0.25">
      <c r="A566" s="138" t="s">
        <v>278</v>
      </c>
      <c r="B566" s="138"/>
      <c r="C566" s="120"/>
      <c r="D566" s="120"/>
      <c r="E566" s="120"/>
      <c r="F566" s="139"/>
      <c r="G566" s="140"/>
      <c r="H566" s="120"/>
      <c r="I566" s="60">
        <f t="shared" si="35"/>
        <v>0</v>
      </c>
    </row>
    <row r="567" spans="1:9" s="60" customFormat="1" x14ac:dyDescent="0.25">
      <c r="A567" s="138" t="s">
        <v>279</v>
      </c>
      <c r="B567" s="138"/>
      <c r="C567" s="120"/>
      <c r="D567" s="120"/>
      <c r="E567" s="120"/>
      <c r="F567" s="139"/>
      <c r="G567" s="140"/>
      <c r="H567" s="120"/>
      <c r="I567" s="60">
        <f t="shared" si="35"/>
        <v>0</v>
      </c>
    </row>
    <row r="568" spans="1:9" s="60" customFormat="1" x14ac:dyDescent="0.25">
      <c r="A568" s="138" t="s">
        <v>324</v>
      </c>
      <c r="B568" s="138"/>
      <c r="C568" s="120"/>
      <c r="D568" s="120"/>
      <c r="E568" s="120"/>
      <c r="F568" s="139"/>
      <c r="G568" s="140"/>
      <c r="H568" s="120"/>
      <c r="I568" s="60">
        <f t="shared" si="35"/>
        <v>0</v>
      </c>
    </row>
    <row r="569" spans="1:9" s="60" customFormat="1" x14ac:dyDescent="0.25">
      <c r="A569" s="138" t="s">
        <v>325</v>
      </c>
      <c r="B569" s="138"/>
      <c r="C569" s="120"/>
      <c r="D569" s="120"/>
      <c r="E569" s="120"/>
      <c r="F569" s="139"/>
      <c r="G569" s="140"/>
      <c r="H569" s="120"/>
      <c r="I569" s="60">
        <f t="shared" si="35"/>
        <v>0</v>
      </c>
    </row>
    <row r="570" spans="1:9" s="60" customFormat="1" x14ac:dyDescent="0.25">
      <c r="A570" s="138" t="s">
        <v>15</v>
      </c>
      <c r="B570" s="138"/>
      <c r="C570" s="120"/>
      <c r="D570" s="120"/>
      <c r="E570" s="120"/>
      <c r="F570" s="139"/>
      <c r="G570" s="140"/>
      <c r="H570" s="120"/>
      <c r="I570" s="60">
        <f t="shared" si="35"/>
        <v>0</v>
      </c>
    </row>
    <row r="571" spans="1:9" s="60" customFormat="1" x14ac:dyDescent="0.25">
      <c r="A571" s="138" t="s">
        <v>11</v>
      </c>
      <c r="B571" s="138"/>
      <c r="C571" s="120"/>
      <c r="D571" s="120"/>
      <c r="E571" s="120"/>
      <c r="F571" s="139"/>
      <c r="G571" s="140"/>
      <c r="H571" s="120"/>
      <c r="I571" s="60">
        <f t="shared" si="35"/>
        <v>0</v>
      </c>
    </row>
    <row r="572" spans="1:9" s="60" customFormat="1" x14ac:dyDescent="0.25">
      <c r="A572" s="138" t="s">
        <v>12</v>
      </c>
      <c r="B572" s="138"/>
      <c r="C572" s="120"/>
      <c r="D572" s="120"/>
      <c r="E572" s="120"/>
      <c r="F572" s="139"/>
      <c r="G572" s="140"/>
      <c r="H572" s="120"/>
      <c r="I572" s="60">
        <f t="shared" si="35"/>
        <v>0</v>
      </c>
    </row>
    <row r="573" spans="1:9" s="60" customFormat="1" x14ac:dyDescent="0.25">
      <c r="A573" s="138" t="s">
        <v>13</v>
      </c>
      <c r="B573" s="138"/>
      <c r="C573" s="120"/>
      <c r="D573" s="120"/>
      <c r="E573" s="120"/>
      <c r="F573" s="139"/>
      <c r="G573" s="140"/>
      <c r="H573" s="120"/>
      <c r="I573" s="60">
        <f t="shared" si="35"/>
        <v>0</v>
      </c>
    </row>
    <row r="574" spans="1:9" s="60" customFormat="1" x14ac:dyDescent="0.25">
      <c r="A574" s="138" t="s">
        <v>14</v>
      </c>
      <c r="B574" s="138"/>
      <c r="C574" s="120"/>
      <c r="D574" s="120"/>
      <c r="E574" s="120"/>
      <c r="F574" s="139"/>
      <c r="G574" s="140"/>
      <c r="H574" s="120"/>
      <c r="I574" s="60">
        <f t="shared" si="35"/>
        <v>0</v>
      </c>
    </row>
    <row r="575" spans="1:9" s="60" customFormat="1" x14ac:dyDescent="0.25">
      <c r="A575" s="138" t="s">
        <v>280</v>
      </c>
      <c r="B575" s="138"/>
      <c r="C575" s="120"/>
      <c r="D575" s="120"/>
      <c r="E575" s="120"/>
      <c r="F575" s="139"/>
      <c r="G575" s="140"/>
      <c r="H575" s="120"/>
      <c r="I575" s="60">
        <f t="shared" si="35"/>
        <v>0</v>
      </c>
    </row>
    <row r="576" spans="1:9" s="60" customFormat="1" x14ac:dyDescent="0.25">
      <c r="A576" s="153" t="s">
        <v>282</v>
      </c>
      <c r="B576" s="154"/>
      <c r="C576" s="105">
        <f>SUM(C564:C575)</f>
        <v>0</v>
      </c>
      <c r="D576" s="105">
        <f t="shared" ref="D576:E576" si="36">SUM(D564:D575)</f>
        <v>0</v>
      </c>
      <c r="E576" s="105">
        <f t="shared" si="36"/>
        <v>0</v>
      </c>
      <c r="F576" s="149">
        <f>SUM(F564:G575)</f>
        <v>0</v>
      </c>
      <c r="G576" s="150"/>
      <c r="H576" s="112">
        <f>SUM(H564:H575)</f>
        <v>0</v>
      </c>
      <c r="I576" s="60">
        <f t="shared" si="35"/>
        <v>0</v>
      </c>
    </row>
    <row r="577" spans="1:9" s="60" customFormat="1" x14ac:dyDescent="0.25"/>
    <row r="578" spans="1:9" s="60" customFormat="1" ht="15.75" customHeight="1" x14ac:dyDescent="0.25">
      <c r="A578" s="141" t="s">
        <v>309</v>
      </c>
      <c r="B578" s="141"/>
      <c r="C578" s="113"/>
      <c r="D578" s="113"/>
      <c r="E578" s="113"/>
      <c r="F578" s="142"/>
      <c r="G578" s="143"/>
      <c r="H578" s="113"/>
    </row>
    <row r="579" spans="1:9" s="60" customFormat="1" ht="15.75" customHeight="1" x14ac:dyDescent="0.25">
      <c r="A579" s="141" t="s">
        <v>310</v>
      </c>
      <c r="B579" s="141"/>
      <c r="C579" s="115"/>
      <c r="D579" s="115"/>
      <c r="E579" s="115"/>
      <c r="F579" s="144"/>
      <c r="G579" s="145"/>
      <c r="H579" s="115"/>
    </row>
    <row r="580" spans="1:9" s="60" customFormat="1" ht="15.75" customHeight="1" x14ac:dyDescent="0.25">
      <c r="A580" s="146" t="s">
        <v>281</v>
      </c>
      <c r="B580" s="146"/>
      <c r="C580" s="114"/>
      <c r="D580" s="114"/>
      <c r="E580" s="114"/>
      <c r="F580" s="147"/>
      <c r="G580" s="148"/>
      <c r="H580" s="114"/>
    </row>
    <row r="581" spans="1:9" s="60" customFormat="1" x14ac:dyDescent="0.25">
      <c r="A581" s="138" t="s">
        <v>10</v>
      </c>
      <c r="B581" s="138"/>
      <c r="C581" s="120"/>
      <c r="D581" s="120"/>
      <c r="E581" s="120"/>
      <c r="F581" s="139"/>
      <c r="G581" s="140"/>
      <c r="H581" s="120"/>
      <c r="I581" s="60">
        <f>SUM(C581:H581)</f>
        <v>0</v>
      </c>
    </row>
    <row r="582" spans="1:9" s="60" customFormat="1" x14ac:dyDescent="0.25">
      <c r="A582" s="138" t="s">
        <v>277</v>
      </c>
      <c r="B582" s="138"/>
      <c r="C582" s="120"/>
      <c r="D582" s="120"/>
      <c r="E582" s="120"/>
      <c r="F582" s="139"/>
      <c r="G582" s="140"/>
      <c r="H582" s="120"/>
      <c r="I582" s="60">
        <f t="shared" ref="I582:I593" si="37">SUM(C582:H582)</f>
        <v>0</v>
      </c>
    </row>
    <row r="583" spans="1:9" s="60" customFormat="1" x14ac:dyDescent="0.25">
      <c r="A583" s="138" t="s">
        <v>278</v>
      </c>
      <c r="B583" s="138"/>
      <c r="C583" s="120"/>
      <c r="D583" s="120"/>
      <c r="E583" s="120"/>
      <c r="F583" s="139"/>
      <c r="G583" s="140"/>
      <c r="H583" s="120"/>
      <c r="I583" s="60">
        <f t="shared" si="37"/>
        <v>0</v>
      </c>
    </row>
    <row r="584" spans="1:9" s="60" customFormat="1" x14ac:dyDescent="0.25">
      <c r="A584" s="138" t="s">
        <v>279</v>
      </c>
      <c r="B584" s="138"/>
      <c r="C584" s="120"/>
      <c r="D584" s="120"/>
      <c r="E584" s="120"/>
      <c r="F584" s="139"/>
      <c r="G584" s="140"/>
      <c r="H584" s="120"/>
      <c r="I584" s="60">
        <f t="shared" si="37"/>
        <v>0</v>
      </c>
    </row>
    <row r="585" spans="1:9" s="60" customFormat="1" x14ac:dyDescent="0.25">
      <c r="A585" s="138" t="s">
        <v>324</v>
      </c>
      <c r="B585" s="138"/>
      <c r="C585" s="120"/>
      <c r="D585" s="120"/>
      <c r="E585" s="120"/>
      <c r="F585" s="139"/>
      <c r="G585" s="140"/>
      <c r="H585" s="120"/>
      <c r="I585" s="60">
        <f t="shared" si="37"/>
        <v>0</v>
      </c>
    </row>
    <row r="586" spans="1:9" s="60" customFormat="1" x14ac:dyDescent="0.25">
      <c r="A586" s="138" t="s">
        <v>325</v>
      </c>
      <c r="B586" s="138"/>
      <c r="C586" s="120"/>
      <c r="D586" s="120"/>
      <c r="E586" s="120"/>
      <c r="F586" s="139"/>
      <c r="G586" s="140"/>
      <c r="H586" s="120"/>
      <c r="I586" s="60">
        <f t="shared" si="37"/>
        <v>0</v>
      </c>
    </row>
    <row r="587" spans="1:9" s="60" customFormat="1" x14ac:dyDescent="0.25">
      <c r="A587" s="138" t="s">
        <v>15</v>
      </c>
      <c r="B587" s="138"/>
      <c r="C587" s="120"/>
      <c r="D587" s="120"/>
      <c r="E587" s="120"/>
      <c r="F587" s="139"/>
      <c r="G587" s="140"/>
      <c r="H587" s="120"/>
      <c r="I587" s="60">
        <f t="shared" si="37"/>
        <v>0</v>
      </c>
    </row>
    <row r="588" spans="1:9" s="60" customFormat="1" x14ac:dyDescent="0.25">
      <c r="A588" s="138" t="s">
        <v>11</v>
      </c>
      <c r="B588" s="138"/>
      <c r="C588" s="120"/>
      <c r="D588" s="120"/>
      <c r="E588" s="120"/>
      <c r="F588" s="139"/>
      <c r="G588" s="140"/>
      <c r="H588" s="120"/>
      <c r="I588" s="60">
        <f t="shared" si="37"/>
        <v>0</v>
      </c>
    </row>
    <row r="589" spans="1:9" s="60" customFormat="1" x14ac:dyDescent="0.25">
      <c r="A589" s="138" t="s">
        <v>12</v>
      </c>
      <c r="B589" s="138"/>
      <c r="C589" s="120"/>
      <c r="D589" s="120"/>
      <c r="E589" s="120"/>
      <c r="F589" s="139"/>
      <c r="G589" s="140"/>
      <c r="H589" s="120"/>
      <c r="I589" s="60">
        <f t="shared" si="37"/>
        <v>0</v>
      </c>
    </row>
    <row r="590" spans="1:9" s="60" customFormat="1" x14ac:dyDescent="0.25">
      <c r="A590" s="138" t="s">
        <v>13</v>
      </c>
      <c r="B590" s="138"/>
      <c r="C590" s="120"/>
      <c r="D590" s="120"/>
      <c r="E590" s="120"/>
      <c r="F590" s="139"/>
      <c r="G590" s="140"/>
      <c r="H590" s="120"/>
      <c r="I590" s="60">
        <f t="shared" si="37"/>
        <v>0</v>
      </c>
    </row>
    <row r="591" spans="1:9" s="60" customFormat="1" x14ac:dyDescent="0.25">
      <c r="A591" s="138" t="s">
        <v>14</v>
      </c>
      <c r="B591" s="138"/>
      <c r="C591" s="120"/>
      <c r="D591" s="120"/>
      <c r="E591" s="120"/>
      <c r="F591" s="139"/>
      <c r="G591" s="140"/>
      <c r="H591" s="120"/>
      <c r="I591" s="60">
        <f t="shared" si="37"/>
        <v>0</v>
      </c>
    </row>
    <row r="592" spans="1:9" s="60" customFormat="1" x14ac:dyDescent="0.25">
      <c r="A592" s="138" t="s">
        <v>280</v>
      </c>
      <c r="B592" s="138"/>
      <c r="C592" s="120"/>
      <c r="D592" s="120"/>
      <c r="E592" s="120"/>
      <c r="F592" s="139"/>
      <c r="G592" s="140"/>
      <c r="H592" s="120"/>
      <c r="I592" s="60">
        <f t="shared" si="37"/>
        <v>0</v>
      </c>
    </row>
    <row r="593" spans="1:9" s="60" customFormat="1" x14ac:dyDescent="0.25">
      <c r="A593" s="153" t="s">
        <v>282</v>
      </c>
      <c r="B593" s="154"/>
      <c r="C593" s="105">
        <f>SUM(C581:C592)</f>
        <v>0</v>
      </c>
      <c r="D593" s="105">
        <f>SUM(D581:D592)</f>
        <v>0</v>
      </c>
      <c r="E593" s="105">
        <f>SUM(E581:E592)</f>
        <v>0</v>
      </c>
      <c r="F593" s="149">
        <f>SUM(F581:G592)</f>
        <v>0</v>
      </c>
      <c r="G593" s="150"/>
      <c r="H593" s="112">
        <f>SUM(H581:H592)</f>
        <v>0</v>
      </c>
      <c r="I593" s="60">
        <f t="shared" si="37"/>
        <v>0</v>
      </c>
    </row>
    <row r="594" spans="1:9" s="60" customFormat="1" x14ac:dyDescent="0.25"/>
    <row r="595" spans="1:9" s="60" customFormat="1" x14ac:dyDescent="0.25"/>
    <row r="596" spans="1:9" s="60" customFormat="1" ht="15.75" customHeight="1" x14ac:dyDescent="0.25">
      <c r="A596" s="159" t="s">
        <v>331</v>
      </c>
      <c r="B596" s="159"/>
      <c r="D596" s="117"/>
      <c r="E596" s="117"/>
      <c r="F596" s="157"/>
      <c r="G596" s="158"/>
      <c r="H596" s="117"/>
    </row>
    <row r="597" spans="1:9" s="60" customFormat="1" ht="15.75" customHeight="1" x14ac:dyDescent="0.25">
      <c r="A597" s="141" t="s">
        <v>309</v>
      </c>
      <c r="B597" s="141"/>
      <c r="C597" s="113"/>
      <c r="D597" s="113"/>
      <c r="E597" s="113"/>
      <c r="F597" s="142"/>
      <c r="G597" s="143"/>
      <c r="H597" s="113"/>
    </row>
    <row r="598" spans="1:9" s="60" customFormat="1" ht="15.75" customHeight="1" x14ac:dyDescent="0.25">
      <c r="A598" s="141" t="s">
        <v>310</v>
      </c>
      <c r="B598" s="141"/>
      <c r="C598" s="115"/>
      <c r="D598" s="115"/>
      <c r="E598" s="115"/>
      <c r="F598" s="144"/>
      <c r="G598" s="145"/>
      <c r="H598" s="115"/>
    </row>
    <row r="599" spans="1:9" s="60" customFormat="1" ht="15.75" customHeight="1" x14ac:dyDescent="0.25">
      <c r="A599" s="146" t="s">
        <v>281</v>
      </c>
      <c r="B599" s="146"/>
      <c r="C599" s="114"/>
      <c r="D599" s="114"/>
      <c r="E599" s="114"/>
      <c r="F599" s="147"/>
      <c r="G599" s="148"/>
      <c r="H599" s="114"/>
    </row>
    <row r="600" spans="1:9" s="60" customFormat="1" x14ac:dyDescent="0.25">
      <c r="A600" s="138" t="s">
        <v>10</v>
      </c>
      <c r="B600" s="138"/>
      <c r="C600" s="120"/>
      <c r="D600" s="120"/>
      <c r="E600" s="120"/>
      <c r="F600" s="139"/>
      <c r="G600" s="140"/>
      <c r="H600" s="120"/>
      <c r="I600" s="60">
        <f>SUM(C600:H600)</f>
        <v>0</v>
      </c>
    </row>
    <row r="601" spans="1:9" s="60" customFormat="1" x14ac:dyDescent="0.25">
      <c r="A601" s="138" t="s">
        <v>277</v>
      </c>
      <c r="B601" s="138"/>
      <c r="C601" s="120"/>
      <c r="D601" s="120"/>
      <c r="E601" s="120"/>
      <c r="F601" s="139"/>
      <c r="G601" s="140"/>
      <c r="H601" s="120"/>
      <c r="I601" s="60">
        <f t="shared" ref="I601:I612" si="38">SUM(C601:H601)</f>
        <v>0</v>
      </c>
    </row>
    <row r="602" spans="1:9" s="60" customFormat="1" x14ac:dyDescent="0.25">
      <c r="A602" s="138" t="s">
        <v>278</v>
      </c>
      <c r="B602" s="138"/>
      <c r="C602" s="120"/>
      <c r="D602" s="120"/>
      <c r="E602" s="120"/>
      <c r="F602" s="139"/>
      <c r="G602" s="140"/>
      <c r="H602" s="120"/>
      <c r="I602" s="60">
        <f t="shared" si="38"/>
        <v>0</v>
      </c>
    </row>
    <row r="603" spans="1:9" s="60" customFormat="1" x14ac:dyDescent="0.25">
      <c r="A603" s="138" t="s">
        <v>279</v>
      </c>
      <c r="B603" s="138"/>
      <c r="C603" s="120"/>
      <c r="D603" s="120"/>
      <c r="E603" s="120"/>
      <c r="F603" s="139"/>
      <c r="G603" s="140"/>
      <c r="H603" s="120"/>
      <c r="I603" s="60">
        <f t="shared" si="38"/>
        <v>0</v>
      </c>
    </row>
    <row r="604" spans="1:9" s="60" customFormat="1" x14ac:dyDescent="0.25">
      <c r="A604" s="138" t="s">
        <v>324</v>
      </c>
      <c r="B604" s="138"/>
      <c r="C604" s="120"/>
      <c r="D604" s="120"/>
      <c r="E604" s="120"/>
      <c r="F604" s="139"/>
      <c r="G604" s="140"/>
      <c r="H604" s="120"/>
      <c r="I604" s="60">
        <f t="shared" si="38"/>
        <v>0</v>
      </c>
    </row>
    <row r="605" spans="1:9" s="60" customFormat="1" x14ac:dyDescent="0.25">
      <c r="A605" s="138" t="s">
        <v>325</v>
      </c>
      <c r="B605" s="138"/>
      <c r="C605" s="120"/>
      <c r="D605" s="120"/>
      <c r="E605" s="120"/>
      <c r="F605" s="139"/>
      <c r="G605" s="140"/>
      <c r="H605" s="120"/>
      <c r="I605" s="60">
        <f t="shared" si="38"/>
        <v>0</v>
      </c>
    </row>
    <row r="606" spans="1:9" s="60" customFormat="1" x14ac:dyDescent="0.25">
      <c r="A606" s="138" t="s">
        <v>15</v>
      </c>
      <c r="B606" s="138"/>
      <c r="C606" s="120"/>
      <c r="D606" s="120"/>
      <c r="E606" s="120"/>
      <c r="F606" s="139"/>
      <c r="G606" s="140"/>
      <c r="H606" s="120"/>
      <c r="I606" s="60">
        <f t="shared" si="38"/>
        <v>0</v>
      </c>
    </row>
    <row r="607" spans="1:9" s="60" customFormat="1" x14ac:dyDescent="0.25">
      <c r="A607" s="138" t="s">
        <v>11</v>
      </c>
      <c r="B607" s="138"/>
      <c r="C607" s="120"/>
      <c r="D607" s="120"/>
      <c r="E607" s="120"/>
      <c r="F607" s="139"/>
      <c r="G607" s="140"/>
      <c r="H607" s="120"/>
      <c r="I607" s="60">
        <f t="shared" si="38"/>
        <v>0</v>
      </c>
    </row>
    <row r="608" spans="1:9" s="60" customFormat="1" x14ac:dyDescent="0.25">
      <c r="A608" s="138" t="s">
        <v>12</v>
      </c>
      <c r="B608" s="138"/>
      <c r="C608" s="120"/>
      <c r="D608" s="120"/>
      <c r="E608" s="120"/>
      <c r="F608" s="139"/>
      <c r="G608" s="140"/>
      <c r="H608" s="120"/>
      <c r="I608" s="60">
        <f t="shared" si="38"/>
        <v>0</v>
      </c>
    </row>
    <row r="609" spans="1:9" s="60" customFormat="1" x14ac:dyDescent="0.25">
      <c r="A609" s="138" t="s">
        <v>13</v>
      </c>
      <c r="B609" s="138"/>
      <c r="C609" s="120"/>
      <c r="D609" s="120"/>
      <c r="E609" s="120"/>
      <c r="F609" s="139"/>
      <c r="G609" s="140"/>
      <c r="H609" s="120"/>
      <c r="I609" s="60">
        <f t="shared" si="38"/>
        <v>0</v>
      </c>
    </row>
    <row r="610" spans="1:9" s="60" customFormat="1" x14ac:dyDescent="0.25">
      <c r="A610" s="138" t="s">
        <v>14</v>
      </c>
      <c r="B610" s="138"/>
      <c r="C610" s="120"/>
      <c r="D610" s="120"/>
      <c r="E610" s="120"/>
      <c r="F610" s="139"/>
      <c r="G610" s="140"/>
      <c r="H610" s="120"/>
      <c r="I610" s="60">
        <f t="shared" si="38"/>
        <v>0</v>
      </c>
    </row>
    <row r="611" spans="1:9" s="60" customFormat="1" x14ac:dyDescent="0.25">
      <c r="A611" s="138" t="s">
        <v>280</v>
      </c>
      <c r="B611" s="138"/>
      <c r="C611" s="120"/>
      <c r="D611" s="120"/>
      <c r="E611" s="120"/>
      <c r="F611" s="139"/>
      <c r="G611" s="140"/>
      <c r="H611" s="120"/>
      <c r="I611" s="60">
        <f t="shared" si="38"/>
        <v>0</v>
      </c>
    </row>
    <row r="612" spans="1:9" s="60" customFormat="1" x14ac:dyDescent="0.25">
      <c r="A612" s="153" t="s">
        <v>282</v>
      </c>
      <c r="B612" s="154"/>
      <c r="C612" s="105">
        <f>SUM(C600:C611)</f>
        <v>0</v>
      </c>
      <c r="D612" s="105">
        <f>SUM(D600:D611)</f>
        <v>0</v>
      </c>
      <c r="E612" s="105">
        <f>SUM(E600:E611)</f>
        <v>0</v>
      </c>
      <c r="F612" s="149">
        <f>SUM(F600:G611)</f>
        <v>0</v>
      </c>
      <c r="G612" s="150"/>
      <c r="H612" s="112">
        <f>SUM(H600:H611)</f>
        <v>0</v>
      </c>
      <c r="I612" s="60">
        <f t="shared" si="38"/>
        <v>0</v>
      </c>
    </row>
    <row r="613" spans="1:9" s="60" customFormat="1" x14ac:dyDescent="0.25"/>
    <row r="614" spans="1:9" s="60" customFormat="1" ht="15.75" customHeight="1" x14ac:dyDescent="0.25">
      <c r="A614" s="159" t="s">
        <v>285</v>
      </c>
      <c r="B614" s="159"/>
      <c r="D614" s="117"/>
      <c r="E614" s="117"/>
      <c r="F614" s="157"/>
      <c r="G614" s="158"/>
      <c r="H614" s="117"/>
    </row>
    <row r="615" spans="1:9" s="116" customFormat="1" x14ac:dyDescent="0.25">
      <c r="A615" s="285" t="s">
        <v>323</v>
      </c>
      <c r="B615" s="286"/>
      <c r="C615" s="113"/>
      <c r="D615" s="113"/>
      <c r="E615" s="113"/>
      <c r="F615" s="142"/>
      <c r="G615" s="143"/>
      <c r="H615" s="113"/>
    </row>
    <row r="616" spans="1:9" s="60" customFormat="1" ht="15.75" customHeight="1" x14ac:dyDescent="0.25">
      <c r="A616" s="146" t="s">
        <v>281</v>
      </c>
      <c r="B616" s="146"/>
      <c r="C616" s="114"/>
      <c r="D616" s="114"/>
      <c r="E616" s="114"/>
      <c r="F616" s="147"/>
      <c r="G616" s="148"/>
      <c r="H616" s="114"/>
    </row>
    <row r="617" spans="1:9" s="60" customFormat="1" x14ac:dyDescent="0.25">
      <c r="A617" s="138" t="s">
        <v>10</v>
      </c>
      <c r="B617" s="138"/>
      <c r="C617" s="118">
        <f>IF($C$140=C615,$C$143,0)+IF($D$140=C615,$D$143,0)+IF($E$140=C615,$E$143,0)+IF($F$140=C615,$F$143,0)+IF($H$140=C615,$H$143,0)+IF($C$157=C615,$C$160,0)+IF($D$157=C615,$D$160,0)+IF($E$157=C615,$E$160,0)+IF($F$157=C615,$F$160,0)+IF($H$157=C615,$H$160,0)+IF($C$175=C615,$C$178,0)+IF($D$175=C615,$D$178,0)+IF($E$175=C615,$E$178,0)+IF($F$175=C615,$F$178,0)+IF($H$175=C615,$H$178,0)+IF($C$192=C615,$C$195,0)+IF($D$192=C615,$D$195,0)+IF($E$192=C615,$E$195,0)+IF($F$192=C615,$F$195,0)+IF($H$192=C615,$H$195,0)+IF($C$209=C615,$C$212,0)+IF($D$209=C615,$D$212,0)+IF($E$209=C615,$E$212,0)+IF($F$209=C615,$F$212,0)+IF($H$209=C615,$H$212,0)+IF($C$228=C615,$C$231,0)+IF($D$228=C615,$D$231,0)+IF($E$228=C615,$E$231,0)+IF($F$228=C615,$F$231,0)+IF($H$228=C615,$H$231,0)+IF($C$245=C615,$C$248,0)+IF($D$245=C615,$D$248,0)+IF($E$245=C615,$E$248,0)+IF($F$245=C615,$F$248,0)+IF($H$245=C615,$H$248,0)+IF($C$262=C615,$C$265,0)+IF($D$262=C615,$D$265,0)+IF($E$262=C615,$E$265,0)+IF($F$262=C615,$F$265,0)+IF($H$262=C615,$H$265,0)+IF($C$281=C615,$C$284,0)+IF($D$281=C615,$D$284,0)+IF($E$281=C615,$E$284,0)+IF($F$281=C615,$F$284,0)+IF($H$281=C615,$H$284,0)+IF($C$298=C615,$C$301,0)+IF($D$298=C615,$D$301,0)+IF($E$298=C615,$E$301,0)+IF($F$298=C615,$F$301,0)+IF($H$298=C615,$H$301,0)+IF($C$315=C615,$C$318,0)+IF($D$315=C615,$D$318,0)+IF($E$315=C615,$E$318,0)+IF($F$315=C615,$F$318,0)+IF($H$315=C615,$H$318,0)+IF($C$334=C615,$C$337,0)+IF($D$334=C615,$D$337,0)+IF($E$334=C615,$E$337,0)+IF($F$334=C615,$F$337,0)+IF($H$334=C615,$H$337,0)</f>
        <v>0</v>
      </c>
      <c r="D617" s="118">
        <f>IF($C$140=D615,$C$143,0)+IF($D$140=D615,$D$143,0)+IF($E$140=D615,$E$143,0)+IF($F$140=D615,$F$143,0)+IF($H$140=D615,$H$143,0)+IF($C$157=D615,$C$160,0)+IF($D$157=D615,$D$160,0)+IF($E$157=D615,$E$160,0)+IF($F$157=D615,$F$160,0)+IF($H$157=D615,$H$160,0)</f>
        <v>0</v>
      </c>
      <c r="E617" s="118">
        <f>IF($C$140=E615,$C$143,0)+IF($D$140=E615,$D$143,0)+IF($E$140=E615,$E$143,0)+IF($F$140=E615,$F$143,0)+IF($H$140=E615,$H$143,0)+IF($C$157=E615,$C$160,0)+IF($D$157=E615,$D$160,0)+IF($E$157=E615,$E$160,0)+IF($F$157=E615,$F$160,0)+IF($H$157=E615,$H$160,0)</f>
        <v>0</v>
      </c>
      <c r="F617" s="149">
        <f>IF($C$140=F615,$C$143,0)+IF($D$140=F615,$D$143,0)+IF($E$140=F615,$E$143,0)+IF($F$140=F615,$F$143,0)+IF($H$140=F615,$H$143,0)+IF($C$157=F615,$C$160,0)+IF($D$157=F615,$D$160,0)+IF($E$157=F615,$E$160,0)+IF($F$157=F615,$F$160,0)+IF($H$157=F615,$H$160,0)</f>
        <v>0</v>
      </c>
      <c r="G617" s="284"/>
      <c r="H617" s="118">
        <f>IF($C$140=H615,$C$143,0)+IF($D$140=H615,$D$143,0)+IF($E$140=H615,$E$143,0)+IF($F$140=H615,$F$143,0)+IF($H$140=H615,$H$143,0)+IF($C$157=H615,$C$160,0)+IF($D$157=H615,$D$160,0)+IF($E$157=H615,$E$160,0)+IF($F$157=H615,$F$160,0)+IF($H$157=H615,$H$160,0)</f>
        <v>0</v>
      </c>
      <c r="I617" s="60">
        <f>SUM(C617:H617)</f>
        <v>0</v>
      </c>
    </row>
    <row r="618" spans="1:9" s="60" customFormat="1" x14ac:dyDescent="0.25">
      <c r="A618" s="138" t="s">
        <v>277</v>
      </c>
      <c r="B618" s="138"/>
      <c r="C618" s="118">
        <f>IF($C$140=C615,$C$144,0)+IF($D$140=C615,$D$144,0)+IF($E$140=C615,$E$144,0)+IF($F$140=C615,$F$144,0)+IF($H$140=C615,$H$144,0)+IF($C$157=C615,$C$161,0)+IF($D$157=C615,$D$161,0)+IF($E$157=C615,$E$161,0)+IF($F$157=C615,$F$161,0)+IF($H$157=C615,$H$161,0)+IF($C$175=C615,$C$179,0)+IF($D$175=C615,$D$179,0)+IF($E$175=C615,$E$179,0)+IF($F$175=C615,$F$179,0)+IF($H$175=C615,$H$179,0)+IF($C$192=C615,$C$196,0)+IF($D$192=C615,$D$196,0)+IF($E$192=C615,$E$196,0)+IF($F$192=C615,$F$196,0)+IF($H$192=C615,$H$196,0)+IF($C$209=C615,$C$213,0)+IF($D$209=C615,$D$213,0)+IF($E$209=C615,$E$213,0)+IF($F$209=C615,$F$213,0)+IF($H$209=C615,$H$213,0)+IF($C$228=C615,$C$232,0)+IF($D$228=C615,$D$232,0)+IF($E$228=C615,$E$232,0)+IF($F$228=C615,$F$232,0)+IF($H$228=C615,$H$232,0)+IF($C$245=C615,$C$249,0)+IF($D$245=C615,$D$249,0)+IF($E$245=C615,$E$249,0)+IF($F$245=C615,$F$249,0)+IF($H$245=C615,$H$249,0)+IF($C$262=C615,$C$266,0)+IF($D$262=C615,$D$266,0)+IF($E$262=C615,$E$266,0)+IF($F$262=C615,$F$266,0)+IF($H$262=C615,$H$266,0)+IF($C$281=C615,$C$285,0)+IF($D$281=C615,$D$285,0)+IF($E$281=C615,$E$285,0)+IF($F$281=C615,$F$285,0)+IF($H$281=C615,$H$285,0)+IF($C$298=C615,$C$302,0)+IF($D$298=C615,$D$302,0)+IF($E$298=C615,$E$302,0)+IF($F$298=C615,$F$302,0)+IF($H$298=C615,$H$302,0)+IF($C$315=C615,$C$319,0)+IF($D$315=C615,$D$319,0)+IF($E$315=C615,$E$319,0)+IF($F$315=C615,$F$319,0)+IF($H$315=C615,$H$319,0)+IF($C$334=C615,$C$338,0)+IF($D$334=C615,$D$338,0)+IF($E$334=C615,$E$338,0)+IF($F$334=C615,$F$338,0)+IF($H$334=C615,$H$338,0)</f>
        <v>0</v>
      </c>
      <c r="D618" s="118">
        <f>IF($C$140=D615,$C$144,0)+IF($D$140=D615,$D$144,0)+IF($E$140=D615,$E$144,0)+IF($F$140=D615,$F$144,0)+IF($H$140=D615,$H$144,0)+IF($C$157=D615,$C$161,0)+IF($D$157=D615,$D$161,0)+IF($E$157=D615,$E$161,0)+IF($F$157=D615,$F$161,0)+IF($H$157=D615,$H$161,0)+IF($C$175=D615,$C$179,0)+IF($D$175=D615,$D$179,0)+IF($E$175=D615,$E$179,0)+IF($F$175=D615,$F$179,0)+IF($H$175=D615,$H$179,0)+IF($C$192=D615,$C$196,0)+IF($D$192=D615,$D$196,0)+IF($E$192=D615,$E$196,0)+IF($F$192=D615,$F$196,0)+IF($H$192=D615,$H$196,0)+IF($C$209=D615,$C$213,0)+IF($D$209=D615,$D$213,0)+IF($E$209=D615,$E$213,0)+IF($F$209=D615,$F$213,0)+IF($H$209=D615,$H$213,0)+IF($C$228=D615,$C$232,0)+IF($D$228=D615,$D$232,0)+IF($E$228=D615,$E$232,0)+IF($F$228=D615,$F$232,0)+IF($H$228=D615,$H$232,0)+IF($C$245=D615,$C$249,0)+IF($D$245=D615,$D$249,0)+IF($E$245=D615,$E$249,0)+IF($F$245=D615,$F$249,0)+IF($H$245=D615,$H$249,0)+IF($C$262=D615,$C$266,0)+IF($D$262=D615,$D$266,0)+IF($E$262=D615,$E$266,0)+IF($F$262=D615,$F$266,0)+IF($H$262=D615,$H$266,0)+IF($C$281=D615,$C$285,0)+IF($D$281=D615,$D$285,0)+IF($E$281=D615,$E$285,0)+IF($F$281=D615,$F$285,0)+IF($H$281=D615,$H$285,0)+IF($C$298=D615,$C$302,0)+IF($D$298=D615,$D$302,0)+IF($E$298=D615,$E$302,0)+IF($F$298=D615,$F$302,0)+IF($H$298=D615,$H$302,0)+IF($C$315=D615,$C$319,0)+IF($D$315=D615,$D$319,0)+IF($E$315=D615,$E$319,0)+IF($F$315=D615,$F$319,0)+IF($H$315=D615,$H$319,0)+IF($C$334=D615,$C$338,0)+IF($D$334=D615,$D$338,0)+IF($E$334=D615,$E$338,0)+IF($F$334=D615,$F$338,0)+IF($H$334=D615,$H$338,0)</f>
        <v>0</v>
      </c>
      <c r="E618" s="118">
        <f>IF($C$140=E615,$C$144,0)+IF($D$140=E615,$D$144,0)+IF($E$140=E615,$E$144,0)+IF($F$140=E615,$F$144,0)+IF($H$140=E615,$H$144,0)+IF($C$157=E615,$C$161,0)+IF($D$157=E615,$D$161,0)+IF($E$157=E615,$E$161,0)+IF($F$157=E615,$F$161,0)+IF($H$157=E615,$H$161,0)+IF($C$175=E615,$C$179,0)+IF($D$175=E615,$D$179,0)+IF($E$175=E615,$E$179,0)+IF($F$175=E615,$F$179,0)+IF($H$175=E615,$H$179,0)+IF($C$192=E615,$C$196,0)+IF($D$192=E615,$D$196,0)+IF($E$192=E615,$E$196,0)+IF($F$192=E615,$F$196,0)+IF($H$192=E615,$H$196,0)+IF($C$209=E615,$C$213,0)+IF($D$209=E615,$D$213,0)+IF($E$209=E615,$E$213,0)+IF($F$209=E615,$F$213,0)+IF($H$209=E615,$H$213,0)+IF($C$228=E615,$C$232,0)+IF($D$228=E615,$D$232,0)+IF($E$228=E615,$E$232,0)+IF($F$228=E615,$F$232,0)+IF($H$228=E615,$H$232,0)+IF($C$245=E615,$C$249,0)+IF($D$245=E615,$D$249,0)+IF($E$245=E615,$E$249,0)+IF($F$245=E615,$F$249,0)+IF($H$245=E615,$H$249,0)+IF($C$262=E615,$C$266,0)+IF($D$262=E615,$D$266,0)+IF($E$262=E615,$E$266,0)+IF($F$262=E615,$F$266,0)+IF($H$262=E615,$H$266,0)+IF($C$281=E615,$C$285,0)+IF($D$281=E615,$D$285,0)+IF($E$281=E615,$E$285,0)+IF($F$281=E615,$F$285,0)+IF($H$281=E615,$H$285,0)+IF($C$298=E615,$C$302,0)+IF($D$298=E615,$D$302,0)+IF($E$298=E615,$E$302,0)+IF($F$298=E615,$F$302,0)+IF($H$298=E615,$H$302,0)+IF($C$315=E615,$C$319,0)+IF($D$315=E615,$D$319,0)+IF($E$315=E615,$E$319,0)+IF($F$315=E615,$F$319,0)+IF($H$315=E615,$H$319,0)+IF($C$334=E615,$C$338,0)+IF($D$334=E615,$D$338,0)+IF($E$334=E615,$E$338,0)+IF($F$334=E615,$F$338,0)+IF($H$334=E615,$H$338,0)</f>
        <v>0</v>
      </c>
      <c r="F618" s="149">
        <f>IF($C$140=F615,$C$144,0)+IF($D$140=F615,$D$144,0)+IF($E$140=F615,$E$144,0)+IF($F$140=F615,$F$144,0)+IF($H$140=F615,$H$144,0)+IF($C$157=F615,$C$161,0)+IF($D$157=F615,$D$161,0)+IF($E$157=F615,$E$161,0)+IF($F$157=F615,$F$161,0)+IF($H$157=F615,$H$161,0)+IF($C$175=F615,$C$179,0)+IF($D$175=F615,$D$179,0)+IF($E$175=F615,$E$179,0)+IF($F$175=F615,$F$179,0)+IF($H$175=F615,$H$179,0)+IF($C$192=F615,$C$196,0)+IF($D$192=F615,$D$196,0)+IF($E$192=F615,$E$196,0)+IF($F$192=F615,$F$196,0)+IF($H$192=F615,$H$196,0)+IF($C$209=F615,$C$213,0)+IF($D$209=F615,$D$213,0)+IF($E$209=F615,$E$213,0)+IF($F$209=F615,$F$213,0)+IF($H$209=F615,$H$213,0)+IF($C$228=F615,$C$232,0)+IF($D$228=F615,$D$232,0)+IF($E$228=F615,$E$232,0)+IF($F$228=F615,$F$232,0)+IF($H$228=F615,$H$232,0)+IF($C$245=F615,$C$249,0)+IF($D$245=F615,$D$249,0)+IF($E$245=F615,$E$249,0)+IF($F$245=F615,$F$249,0)+IF($H$245=F615,$H$249,0)+IF($C$262=F615,$C$266,0)+IF($D$262=F615,$D$266,0)+IF($E$262=F615,$E$266,0)+IF($F$262=F615,$F$266,0)+IF($H$262=F615,$H$266,0)+IF($C$281=F615,$C$285,0)+IF($D$281=F615,$D$285,0)+IF($E$281=F615,$E$285,0)+IF($F$281=F615,$F$285,0)+IF($H$281=F615,$H$285,0)+IF($C$298=F615,$C$302,0)+IF($D$298=F615,$D$302,0)+IF($E$298=F615,$E$302,0)+IF($F$298=F615,$F$302,0)+IF($H$298=F615,$H$302,0)+IF($C$315=F615,$C$319,0)+IF($D$315=F615,$D$319,0)+IF($E$315=F615,$E$319,0)+IF($F$315=F615,$F$319,0)+IF($H$315=F615,$H$319,0)+IF($C$334=F615,$C$338,0)+IF($D$334=F615,$D$338,0)+IF($E$334=F615,$E$338,0)+IF($F$334=F615,$F$338,0)+IF($H$334=F615,$H$338,0)</f>
        <v>0</v>
      </c>
      <c r="G618" s="284"/>
      <c r="H618" s="118">
        <f>IF($C$140=H615,$C$144,0)+IF($D$140=H615,$D$144,0)+IF($E$140=H615,$E$144,0)+IF($F$140=H615,$F$144,0)+IF($H$140=H615,$H$144,0)+IF($C$157=H615,$C$161,0)+IF($D$157=H615,$D$161,0)+IF($E$157=H615,$E$161,0)+IF($F$157=H615,$F$161,0)+IF($H$157=H615,$H$161,0)+IF($C$175=H615,$C$179,0)+IF($D$175=H615,$D$179,0)+IF($E$175=H615,$E$179,0)+IF($F$175=H615,$F$179,0)+IF($H$175=H615,$H$179,0)+IF($C$192=H615,$C$196,0)+IF($D$192=H615,$D$196,0)+IF($E$192=H615,$E$196,0)+IF($F$192=H615,$F$196,0)+IF($H$192=H615,$H$196,0)+IF($C$209=H615,$C$213,0)+IF($D$209=H615,$D$213,0)+IF($E$209=H615,$E$213,0)+IF($F$209=H615,$F$213,0)+IF($H$209=H615,$H$213,0)+IF($C$228=H615,$C$232,0)+IF($D$228=H615,$D$232,0)+IF($E$228=H615,$E$232,0)+IF($F$228=H615,$F$232,0)+IF($H$228=H615,$H$232,0)+IF($C$245=H615,$C$249,0)+IF($D$245=H615,$D$249,0)+IF($E$245=H615,$E$249,0)+IF($F$245=H615,$F$249,0)+IF($H$245=H615,$H$249,0)+IF($C$262=H615,$C$266,0)+IF($D$262=H615,$D$266,0)+IF($E$262=H615,$E$266,0)+IF($F$262=H615,$F$266,0)+IF($H$262=H615,$H$266,0)+IF($C$281=H615,$C$285,0)+IF($D$281=H615,$D$285,0)+IF($E$281=H615,$E$285,0)+IF($F$281=H615,$F$285,0)+IF($H$281=H615,$H$285,0)+IF($C$298=H615,$C$302,0)+IF($D$298=H615,$D$302,0)+IF($E$298=H615,$E$302,0)+IF($F$298=H615,$F$302,0)+IF($H$298=H615,$H$302,0)+IF($C$315=H615,$C$319,0)+IF($D$315=H615,$D$319,0)+IF($E$315=H615,$E$319,0)+IF($F$315=H615,$F$319,0)+IF($H$315=H615,$H$319,0)+IF($C$334=H615,$C$338,0)+IF($D$334=H615,$D$338,0)+IF($E$334=H615,$E$338,0)+IF($F$334=H615,$F$338,0)+IF($H$334=H615,$H$338,0)</f>
        <v>0</v>
      </c>
      <c r="I618" s="60">
        <f t="shared" ref="I618:I629" si="39">SUM(C618:H618)</f>
        <v>0</v>
      </c>
    </row>
    <row r="619" spans="1:9" s="60" customFormat="1" x14ac:dyDescent="0.25">
      <c r="A619" s="138" t="s">
        <v>278</v>
      </c>
      <c r="B619" s="138"/>
      <c r="C619" s="118">
        <f>IF($C$140=C615,$C$145,0)+IF($D$140=C615,$D$145,0)+IF($E$140=C615,$E$145,0)+IF($F$140=C615,$F$145,0)+IF($H$140=C615,$H$145,0)+IF($C$157=C615,$C$162,0)+IF($D$157=C615,$D$162,0)+IF($E$157=C615,$E$162,0)+IF($F$157=C615,$F$162,0)+IF($H$157=C615,$H$162,0)+IF($C$175=C615,$C$180,0)+IF($D$175=C615,$D$180,0)+IF($E$175=C615,$E$180,0)+IF($F$175=C615,$F$180,0)+IF($H$175=C615,$H$180,0)+IF($C$192=C615,$C$197,0)+IF($D$192=C615,$D$197,0)+IF($E$192=C615,$E$197,0)+IF($F$192=C615,$F$197,0)+IF($H$192=C615,$H$197,0)+IF($C$209=C615,$C$214,0)+IF($D$209=C615,$D$214,0)+IF($E$209=C615,$E$214,0)+IF($F$209=C615,$F$214,0)+IF($H$209=C615,$H$214,0)+IF($C$228=C615,$C$233,0)+IF($D$228=C615,$D$233,0)+IF($E$228=C615,$E$233,0)+IF($F$228=C615,$F$233,0)+IF($H$228=C615,$H$233,0)+IF($C$245=C615,$C$250,0)+IF($D$245=C615,$D$250,0)+IF($E$245=C615,$E$250,0)+IF($F$245=C615,$F$250,0)+IF($H$245=C615,$H$250,0)+IF($C$262=C615,$C$267,0)+IF($D$262=C615,$D$267,0)+IF($E$262=C615,$E$267,0)+IF($F$262=C615,$F$267,0)+IF($H$262=C615,$H$267,0)+IF($C$281=C615,$C$286,0)+IF($D$281=C615,$D$286,0)+IF($E$281=C615,$E$286,0)+IF($F$281=C615,$F$286,0)+IF($H$281=C615,$H$286,0)+IF($C$298=C615,$C$303,0)+IF($D$298=C615,$D$303,0)+IF($E$298=C615,$E$303,0)+IF($F$298=C615,$F$303,0)+IF($H$298=C615,$H$303,0)+IF($C$315=C615,$C$320,0)+IF($D$315=C615,$D$320,0)+IF($E$315=C615,$E$320,0)+IF($F$315=C615,$F$320,0)+IF($H$315=C615,$H$320,0)+IF($C$334=C615,$C$339,0)+IF($D$334=C615,$D$339,0)+IF($E$334=C615,$E$339,0)+IF($F$334=C615,$F$339,0)+IF($H$334=C615,$H$339,0)</f>
        <v>0</v>
      </c>
      <c r="D619" s="118">
        <f>IF($C$140=D615,$C$145,0)+IF($D$140=D615,$D$145,0)+IF($E$140=D615,$E$145,0)+IF($F$140=D615,$F$145,0)+IF($H$140=D615,$H$145,0)+IF($C$157=D615,$C$162,0)+IF($D$157=D615,$D$162,0)+IF($E$157=D615,$E$162,0)+IF($F$157=D615,$F$162,0)+IF($H$157=D615,$H$162,0)+IF($C$175=D615,$C$180,0)+IF($D$175=D615,$D$180,0)+IF($E$175=D615,$E$180,0)+IF($F$175=D615,$F$180,0)+IF($H$175=D615,$H$180,0)+IF($C$192=D615,$C$197,0)+IF($D$192=D615,$D$197,0)+IF($E$192=D615,$E$197,0)+IF($F$192=D615,$F$197,0)+IF($H$192=D615,$H$197,0)+IF($C$209=D615,$C$214,0)+IF($D$209=D615,$D$214,0)+IF($E$209=D615,$E$214,0)+IF($F$209=D615,$F$214,0)+IF($H$209=D615,$H$214,0)+IF($C$228=D615,$C$233,0)+IF($D$228=D615,$D$233,0)+IF($E$228=D615,$E$233,0)+IF($F$228=D615,$F$233,0)+IF($H$228=D615,$H$233,0)+IF($C$245=D615,$C$250,0)+IF($D$245=D615,$D$250,0)+IF($E$245=D615,$E$250,0)+IF($F$245=D615,$F$250,0)+IF($H$245=D615,$H$250,0)+IF($C$262=D615,$C$267,0)+IF($D$262=D615,$D$267,0)+IF($E$262=D615,$E$267,0)+IF($F$262=D615,$F$267,0)+IF($H$262=D615,$H$267,0)+IF($C$281=D615,$C$286,0)+IF($D$281=D615,$D$286,0)+IF($E$281=D615,$E$286,0)+IF($F$281=D615,$F$286,0)+IF($H$281=D615,$H$286,0)+IF($C$298=D615,$C$303,0)+IF($D$298=D615,$D$303,0)+IF($E$298=D615,$E$303,0)+IF($F$298=D615,$F$303,0)+IF($H$298=D615,$H$303,0)+IF($C$315=D615,$C$320,0)+IF($D$315=D615,$D$320,0)+IF($E$315=D615,$E$320,0)+IF($F$315=D615,$F$320,0)+IF($H$315=D615,$H$320,0)+IF($C$334=D615,$C$339,0)+IF($D$334=D615,$D$339,0)+IF($E$334=D615,$E$339,0)+IF($F$334=D615,$F$339,0)+IF($H$334=D615,$H$339,0)</f>
        <v>0</v>
      </c>
      <c r="E619" s="118">
        <f>IF($C$140=E615,$C$145,0)+IF($D$140=E615,$D$145,0)+IF($E$140=E615,$E$145,0)+IF($F$140=E615,$F$145,0)+IF($H$140=E615,$H$145,0)+IF($C$157=E615,$C$162,0)+IF($D$157=E615,$D$162,0)+IF($E$157=E615,$E$162,0)+IF($F$157=E615,$F$162,0)+IF($H$157=E615,$H$162,0)+IF($C$175=E615,$C$180,0)+IF($D$175=E615,$D$180,0)+IF($E$175=E615,$E$180,0)+IF($F$175=E615,$F$180,0)+IF($H$175=E615,$H$180,0)+IF($C$192=E615,$C$197,0)+IF($D$192=E615,$D$197,0)+IF($E$192=E615,$E$197,0)+IF($F$192=E615,$F$197,0)+IF($H$192=E615,$H$197,0)+IF($C$209=E615,$C$214,0)+IF($D$209=E615,$D$214,0)+IF($E$209=E615,$E$214,0)+IF($F$209=E615,$F$214,0)+IF($H$209=E615,$H$214,0)+IF($C$228=E615,$C$233,0)+IF($D$228=E615,$D$233,0)+IF($E$228=E615,$E$233,0)+IF($F$228=E615,$F$233,0)+IF($H$228=E615,$H$233,0)+IF($C$245=E615,$C$250,0)+IF($D$245=E615,$D$250,0)+IF($E$245=E615,$E$250,0)+IF($F$245=E615,$F$250,0)+IF($H$245=E615,$H$250,0)+IF($C$262=E615,$C$267,0)+IF($D$262=E615,$D$267,0)+IF($E$262=E615,$E$267,0)+IF($F$262=E615,$F$267,0)+IF($H$262=E615,$H$267,0)+IF($C$281=E615,$C$286,0)+IF($D$281=E615,$D$286,0)+IF($E$281=E615,$E$286,0)+IF($F$281=E615,$F$286,0)+IF($H$281=E615,$H$286,0)+IF($C$298=E615,$C$303,0)+IF($D$298=E615,$D$303,0)+IF($E$298=E615,$E$303,0)+IF($F$298=E615,$F$303,0)+IF($H$298=E615,$H$303,0)+IF($C$315=E615,$C$320,0)+IF($D$315=E615,$D$320,0)+IF($E$315=E615,$E$320,0)+IF($F$315=E615,$F$320,0)+IF($H$315=E615,$H$320,0)+IF($C$334=E615,$C$339,0)+IF($D$334=E615,$D$339,0)+IF($E$334=E615,$E$339,0)+IF($F$334=E615,$F$339,0)+IF($H$334=E615,$H$339,0)</f>
        <v>0</v>
      </c>
      <c r="F619" s="149">
        <f>IF($C$140=F615,$C$145,0)+IF($D$140=F615,$D$145,0)+IF($E$140=F615,$E$145,0)+IF($F$140=F615,$F$145,0)+IF($H$140=F615,$H$145,0)+IF($C$157=F615,$C$162,0)+IF($D$157=F615,$D$162,0)+IF($E$157=F615,$E$162,0)+IF($F$157=F615,$F$162,0)+IF($H$157=F615,$H$162,0)+IF($C$175=F615,$C$180,0)+IF($D$175=F615,$D$180,0)+IF($E$175=F615,$E$180,0)+IF($F$175=F615,$F$180,0)+IF($H$175=F615,$H$180,0)+IF($C$192=F615,$C$197,0)+IF($D$192=F615,$D$197,0)+IF($E$192=F615,$E$197,0)+IF($F$192=F615,$F$197,0)+IF($H$192=F615,$H$197,0)+IF($C$209=F615,$C$214,0)+IF($D$209=F615,$D$214,0)+IF($E$209=F615,$E$214,0)+IF($F$209=F615,$F$214,0)+IF($H$209=F615,$H$214,0)+IF($C$228=F615,$C$233,0)+IF($D$228=F615,$D$233,0)+IF($E$228=F615,$E$233,0)+IF($F$228=F615,$F$233,0)+IF($H$228=F615,$H$233,0)+IF($C$245=F615,$C$250,0)+IF($D$245=F615,$D$250,0)+IF($E$245=F615,$E$250,0)+IF($F$245=F615,$F$250,0)+IF($H$245=F615,$H$250,0)+IF($C$262=F615,$C$267,0)+IF($D$262=F615,$D$267,0)+IF($E$262=F615,$E$267,0)+IF($F$262=F615,$F$267,0)+IF($H$262=F615,$H$267,0)+IF($C$281=F615,$C$286,0)+IF($D$281=F615,$D$286,0)+IF($E$281=F615,$E$286,0)+IF($F$281=F615,$F$286,0)+IF($H$281=F615,$H$286,0)+IF($C$298=F615,$C$303,0)+IF($D$298=F615,$D$303,0)+IF($E$298=F615,$E$303,0)+IF($F$298=F615,$F$303,0)+IF($H$298=F615,$H$303,0)+IF($C$315=F615,$C$320,0)+IF($D$315=F615,$D$320,0)+IF($E$315=F615,$E$320,0)+IF($F$315=F615,$F$320,0)+IF($H$315=F615,$H$320,0)+IF($C$334=F615,$C$339,0)+IF($D$334=F615,$D$339,0)+IF($E$334=F615,$E$339,0)+IF($F$334=F615,$F$339,0)+IF($H$334=F615,$H$339,0)</f>
        <v>0</v>
      </c>
      <c r="G619" s="284"/>
      <c r="H619" s="118">
        <f>IF($C$140=H615,$C$145,0)+IF($D$140=H615,$D$145,0)+IF($E$140=H615,$E$145,0)+IF($F$140=H615,$F$145,0)+IF($H$140=H615,$H$145,0)+IF($C$157=H615,$C$162,0)+IF($D$157=H615,$D$162,0)+IF($E$157=H615,$E$162,0)+IF($F$157=H615,$F$162,0)+IF($H$157=H615,$H$162,0)+IF($C$175=H615,$C$180,0)+IF($D$175=H615,$D$180,0)+IF($E$175=H615,$E$180,0)+IF($F$175=H615,$F$180,0)+IF($H$175=H615,$H$180,0)+IF($C$192=H615,$C$197,0)+IF($D$192=H615,$D$197,0)+IF($E$192=H615,$E$197,0)+IF($F$192=H615,$F$197,0)+IF($H$192=H615,$H$197,0)+IF($C$209=H615,$C$214,0)+IF($D$209=H615,$D$214,0)+IF($E$209=H615,$E$214,0)+IF($F$209=H615,$F$214,0)+IF($H$209=H615,$H$214,0)+IF($C$228=H615,$C$233,0)+IF($D$228=H615,$D$233,0)+IF($E$228=H615,$E$233,0)+IF($F$228=H615,$F$233,0)+IF($H$228=H615,$H$233,0)+IF($C$245=H615,$C$250,0)+IF($D$245=H615,$D$250,0)+IF($E$245=H615,$E$250,0)+IF($F$245=H615,$F$250,0)+IF($H$245=H615,$H$250,0)+IF($C$262=H615,$C$267,0)+IF($D$262=H615,$D$267,0)+IF($E$262=H615,$E$267,0)+IF($F$262=H615,$F$267,0)+IF($H$262=H615,$H$267,0)+IF($C$281=H615,$C$286,0)+IF($D$281=H615,$D$286,0)+IF($E$281=H615,$E$286,0)+IF($F$281=H615,$F$286,0)+IF($H$281=H615,$H$286,0)+IF($C$298=H615,$C$303,0)+IF($D$298=H615,$D$303,0)+IF($E$298=H615,$E$303,0)+IF($F$298=H615,$F$303,0)+IF($H$298=H615,$H$303,0)+IF($C$315=H615,$C$320,0)+IF($D$315=H615,$D$320,0)+IF($E$315=H615,$E$320,0)+IF($F$315=H615,$F$320,0)+IF($H$315=H615,$H$320,0)+IF($C$334=H615,$C$339,0)+IF($D$334=H615,$D$339,0)+IF($E$334=H615,$E$339,0)+IF($F$334=H615,$F$339,0)+IF($H$334=H615,$H$339,0)</f>
        <v>0</v>
      </c>
      <c r="I619" s="60">
        <f t="shared" si="39"/>
        <v>0</v>
      </c>
    </row>
    <row r="620" spans="1:9" s="60" customFormat="1" x14ac:dyDescent="0.25">
      <c r="A620" s="138" t="s">
        <v>279</v>
      </c>
      <c r="B620" s="138"/>
      <c r="C620" s="118">
        <f>IF($C$140=C615,$C$146,0)+IF($D$140=C615,$D$146,0)+IF($E$140=C615,$E$146,0)+IF($F$140=C615,$F$146,0)+IF($H$140=C615,$H$146,0)+IF($C$157=C615,$C$163,0)+IF($D$157=C615,$D$163,0)+IF($E$157=C615,$E$163,0)+IF($F$157=C615,$F$163,0)+IF($H$157=C615,$H$163,0)+IF($C$175=C615,$C$181,0)+IF($D$175=C615,$D$181,0)+IF($E$175=C615,$E$181,0)+IF($F$175=C615,$F$181,0)+IF($H$175=C615,$H$181,0)+IF($C$192=C615,$C$198,0)+IF($D$192=C615,$D$198,0)+IF($E$192=C615,$E$198,0)+IF($F$192=C615,$F$198,0)+IF($H$192=C615,$H$198,0)+IF($C$209=C615,$C$215,0)+IF($D$209=C615,$D$215,0)+IF($E$209=C615,$E$215,0)+IF($F$209=C615,$F$215,0)+IF($H$209=C615,$H$215,0)+IF($C$228=C615,$C$234,0)+IF($D$228=C615,$D$234,0)+IF($E$228=C615,$E$234,0)+IF($F$228=C615,$F$234,0)+IF($H$228=C615,$H$234,0)+IF($C$245=C615,$C$251,0)+IF($D$245=C615,$D$251,0)+IF($E$245=C615,$E$251,0)+IF($F$245=C615,$F$251,0)+IF($H$245=C615,$H$251,0)+IF($C$262=C615,$C$268,0)+IF($D$262=C615,$D$268,0)+IF($E$262=C615,$E$268,0)+IF($F$262=C615,$F$268,0)+IF($H$262=C615,$H$268,0)+IF($C$281=C615,$C$287,0)+IF($D$281=C615,$D$287,0)+IF($E$281=C615,$E$287,0)+IF($F$281=C615,$F$287,0)+IF($H$281=C615,$H$287,0)+IF($C$298=C615,$C$304,0)+IF($D$298=C615,$D$304,0)+IF($E$298=C615,$E$304,0)+IF($F$298=C615,$F$304,0)+IF($H$298=C615,$H$304,0)+IF($C$315=C615,$C$321,0)+IF($D$315=C615,$D$321,0)+IF($E$315=C615,$E$321,0)+IF($F$315=C615,$F$321,0)+IF($H$315=C615,$H$321,0)+IF($C$334=C615,$C$340,0)+IF($D$334=C615,$D$340,0)+IF($E$334=C615,$E$340,0)+IF($F$334=C615,$F$340,0)+IF($H$334=C615,$H$340,0)</f>
        <v>0</v>
      </c>
      <c r="D620" s="118">
        <f>IF($C$140=D615,$C$146,0)+IF($D$140=D615,$D$146,0)+IF($E$140=D615,$E$146,0)+IF($F$140=D615,$F$146,0)+IF($H$140=D615,$H$146,0)+IF($C$157=D615,$C$163,0)+IF($D$157=D615,$D$163,0)+IF($E$157=D615,$E$163,0)+IF($F$157=D615,$F$163,0)+IF($H$157=D615,$H$163,0)+IF($C$175=D615,$C$181,0)+IF($D$175=D615,$D$181,0)+IF($E$175=D615,$E$181,0)+IF($F$175=D615,$F$181,0)+IF($H$175=D615,$H$181,0)+IF($C$192=D615,$C$198,0)+IF($D$192=D615,$D$198,0)+IF($E$192=D615,$E$198,0)+IF($F$192=D615,$F$198,0)+IF($H$192=D615,$H$198,0)+IF($C$209=D615,$C$215,0)+IF($D$209=D615,$D$215,0)+IF($E$209=D615,$E$215,0)+IF($F$209=D615,$F$215,0)+IF($H$209=D615,$H$215,0)+IF($C$228=D615,$C$234,0)+IF($D$228=D615,$D$234,0)+IF($E$228=D615,$E$234,0)+IF($F$228=D615,$F$234,0)+IF($H$228=D615,$H$234,0)+IF($C$245=D615,$C$251,0)+IF($D$245=D615,$D$251,0)+IF($E$245=D615,$E$251,0)+IF($F$245=D615,$F$251,0)+IF($H$245=D615,$H$251,0)+IF($C$262=D615,$C$268,0)+IF($D$262=D615,$D$268,0)+IF($E$262=D615,$E$268,0)+IF($F$262=D615,$F$268,0)+IF($H$262=D615,$H$268,0)+IF($C$281=D615,$C$287,0)+IF($D$281=D615,$D$287,0)+IF($E$281=D615,$E$287,0)+IF($F$281=D615,$F$287,0)+IF($H$281=D615,$H$287,0)+IF($C$298=D615,$C$304,0)+IF($D$298=D615,$D$304,0)+IF($E$298=D615,$E$304,0)+IF($F$298=D615,$F$304,0)+IF($H$298=D615,$H$304,0)+IF($C$315=D615,$C$321,0)+IF($D$315=D615,$D$321,0)+IF($E$315=D615,$E$321,0)+IF($F$315=D615,$F$321,0)+IF($H$315=D615,$H$321,0)+IF($C$334=D615,$C$340,0)+IF($D$334=D615,$D$340,0)+IF($E$334=D615,$E$340,0)+IF($F$334=D615,$F$340,0)+IF($H$334=D615,$H$340,0)</f>
        <v>0</v>
      </c>
      <c r="E620" s="118">
        <f>IF($C$140=E615,$C$146,0)+IF($D$140=E615,$D$146,0)+IF($E$140=E615,$E$146,0)+IF($F$140=E615,$F$146,0)+IF($H$140=E615,$H$146,0)+IF($C$157=E615,$C$163,0)+IF($D$157=E615,$D$163,0)+IF($E$157=E615,$E$163,0)+IF($F$157=E615,$F$163,0)+IF($H$157=E615,$H$163,0)+IF($C$175=E615,$C$181,0)+IF($D$175=E615,$D$181,0)+IF($E$175=E615,$E$181,0)+IF($F$175=E615,$F$181,0)+IF($H$175=E615,$H$181,0)+IF($C$192=E615,$C$198,0)+IF($D$192=E615,$D$198,0)+IF($E$192=E615,$E$198,0)+IF($F$192=E615,$F$198,0)+IF($H$192=E615,$H$198,0)+IF($C$209=E615,$C$215,0)+IF($D$209=E615,$D$215,0)+IF($E$209=E615,$E$215,0)+IF($F$209=E615,$F$215,0)+IF($H$209=E615,$H$215,0)+IF($C$228=E615,$C$234,0)+IF($D$228=E615,$D$234,0)+IF($E$228=E615,$E$234,0)+IF($F$228=E615,$F$234,0)+IF($H$228=E615,$H$234,0)+IF($C$245=E615,$C$251,0)+IF($D$245=E615,$D$251,0)+IF($E$245=E615,$E$251,0)+IF($F$245=E615,$F$251,0)+IF($H$245=E615,$H$251,0)+IF($C$262=E615,$C$268,0)+IF($D$262=E615,$D$268,0)+IF($E$262=E615,$E$268,0)+IF($F$262=E615,$F$268,0)+IF($H$262=E615,$H$268,0)+IF($C$281=E615,$C$287,0)+IF($D$281=E615,$D$287,0)+IF($E$281=E615,$E$287,0)+IF($F$281=E615,$F$287,0)+IF($H$281=E615,$H$287,0)+IF($C$298=E615,$C$304,0)+IF($D$298=E615,$D$304,0)+IF($E$298=E615,$E$304,0)+IF($F$298=E615,$F$304,0)+IF($H$298=E615,$H$304,0)+IF($C$315=E615,$C$321,0)+IF($D$315=E615,$D$321,0)+IF($E$315=E615,$E$321,0)+IF($F$315=E615,$F$321,0)+IF($H$315=E615,$H$321,0)+IF($C$334=E615,$C$340,0)+IF($D$334=E615,$D$340,0)+IF($E$334=E615,$E$340,0)+IF($F$334=E615,$F$340,0)+IF($H$334=E615,$H$340,0)</f>
        <v>0</v>
      </c>
      <c r="F620" s="149">
        <f>IF($C$140=F615,$C$146,0)+IF($D$140=F615,$D$146,0)+IF($E$140=F615,$E$146,0)+IF($F$140=F615,$F$146,0)+IF($H$140=F615,$H$146,0)+IF($C$157=F615,$C$163,0)+IF($D$157=F615,$D$163,0)+IF($E$157=F615,$E$163,0)+IF($F$157=F615,$F$163,0)+IF($H$157=F615,$H$163,0)+IF($C$175=F615,$C$181,0)+IF($D$175=F615,$D$181,0)+IF($E$175=F615,$E$181,0)+IF($F$175=F615,$F$181,0)+IF($H$175=F615,$H$181,0)+IF($C$192=F615,$C$198,0)+IF($D$192=F615,$D$198,0)+IF($E$192=F615,$E$198,0)+IF($F$192=F615,$F$198,0)+IF($H$192=F615,$H$198,0)+IF($C$209=F615,$C$215,0)+IF($D$209=F615,$D$215,0)+IF($E$209=F615,$E$215,0)+IF($F$209=F615,$F$215,0)+IF($H$209=F615,$H$215,0)+IF($C$228=F615,$C$234,0)+IF($D$228=F615,$D$234,0)+IF($E$228=F615,$E$234,0)+IF($F$228=F615,$F$234,0)+IF($H$228=F615,$H$234,0)+IF($C$245=F615,$C$251,0)+IF($D$245=F615,$D$251,0)+IF($E$245=F615,$E$251,0)+IF($F$245=F615,$F$251,0)+IF($H$245=F615,$H$251,0)+IF($C$262=F615,$C$268,0)+IF($D$262=F615,$D$268,0)+IF($E$262=F615,$E$268,0)+IF($F$262=F615,$F$268,0)+IF($H$262=F615,$H$268,0)+IF($C$281=F615,$C$287,0)+IF($D$281=F615,$D$287,0)+IF($E$281=F615,$E$287,0)+IF($F$281=F615,$F$287,0)+IF($H$281=F615,$H$287,0)+IF($C$298=F615,$C$304,0)+IF($D$298=F615,$D$304,0)+IF($E$298=F615,$E$304,0)+IF($F$298=F615,$F$304,0)+IF($H$298=F615,$H$304,0)+IF($C$315=F615,$C$321,0)+IF($D$315=F615,$D$321,0)+IF($E$315=F615,$E$321,0)+IF($F$315=F615,$F$321,0)+IF($H$315=F615,$H$321,0)+IF($C$334=F615,$C$340,0)+IF($D$334=F615,$D$340,0)+IF($E$334=F615,$E$340,0)+IF($F$334=F615,$F$340,0)+IF($H$334=F615,$H$340,0)</f>
        <v>0</v>
      </c>
      <c r="G620" s="284"/>
      <c r="H620" s="118">
        <f>IF($C$140=H615,$C$146,0)+IF($D$140=H615,$D$146,0)+IF($E$140=H615,$E$146,0)+IF($F$140=H615,$F$146,0)+IF($H$140=H615,$H$146,0)+IF($C$157=H615,$C$163,0)+IF($D$157=H615,$D$163,0)+IF($E$157=H615,$E$163,0)+IF($F$157=H615,$F$163,0)+IF($H$157=H615,$H$163,0)+IF($C$175=H615,$C$181,0)+IF($D$175=H615,$D$181,0)+IF($E$175=H615,$E$181,0)+IF($F$175=H615,$F$181,0)+IF($H$175=H615,$H$181,0)+IF($C$192=H615,$C$198,0)+IF($D$192=H615,$D$198,0)+IF($E$192=H615,$E$198,0)+IF($F$192=H615,$F$198,0)+IF($H$192=H615,$H$198,0)+IF($C$209=H615,$C$215,0)+IF($D$209=H615,$D$215,0)+IF($E$209=H615,$E$215,0)+IF($F$209=H615,$F$215,0)+IF($H$209=H615,$H$215,0)+IF($C$228=H615,$C$234,0)+IF($D$228=H615,$D$234,0)+IF($E$228=H615,$E$234,0)+IF($F$228=H615,$F$234,0)+IF($H$228=H615,$H$234,0)+IF($C$245=H615,$C$251,0)+IF($D$245=H615,$D$251,0)+IF($E$245=H615,$E$251,0)+IF($F$245=H615,$F$251,0)+IF($H$245=H615,$H$251,0)+IF($C$262=H615,$C$268,0)+IF($D$262=H615,$D$268,0)+IF($E$262=H615,$E$268,0)+IF($F$262=H615,$F$268,0)+IF($H$262=H615,$H$268,0)+IF($C$281=H615,$C$287,0)+IF($D$281=H615,$D$287,0)+IF($E$281=H615,$E$287,0)+IF($F$281=H615,$F$287,0)+IF($H$281=H615,$H$287,0)+IF($C$298=H615,$C$304,0)+IF($D$298=H615,$D$304,0)+IF($E$298=H615,$E$304,0)+IF($F$298=H615,$F$304,0)+IF($H$298=H615,$H$304,0)+IF($C$315=H615,$C$321,0)+IF($D$315=H615,$D$321,0)+IF($E$315=H615,$E$321,0)+IF($F$315=H615,$F$321,0)+IF($H$315=H615,$H$321,0)+IF($C$334=H615,$C$340,0)+IF($D$334=H615,$D$340,0)+IF($E$334=H615,$E$340,0)+IF($F$334=H615,$F$340,0)+IF($H$334=H615,$H$340,0)</f>
        <v>0</v>
      </c>
      <c r="I620" s="60">
        <f t="shared" si="39"/>
        <v>0</v>
      </c>
    </row>
    <row r="621" spans="1:9" s="60" customFormat="1" x14ac:dyDescent="0.25">
      <c r="A621" s="138" t="s">
        <v>324</v>
      </c>
      <c r="B621" s="138"/>
      <c r="C621" s="118">
        <f>IF($C$140=C615,$C$147,0)+IF($D$140=C615,$D$147,0)+IF($E$140=C615,$E$147,0)+IF($F$140=C615,$F$147,0)+IF($H$140=C615,$H$147,0)+IF($C$157=C615,$C$164,0)+IF($D$157=C615,$D$164,0)+IF($E$157=C615,$E$164,0)+IF($F$157=C615,$F$164,0)+IF($H$157=C615,$H$164,0)+IF($C$175=C615,$C$182,0)+IF($D$175=C615,$D$182,0)+IF($E$175=C615,$E$182,0)+IF($F$175=C615,$F$182,0)+IF($H$175=C615,$H$182,0)+IF($C$192=C615,$C$199,0)+IF($D$192=C615,$D$199,0)+IF($E$192=C615,$E$199,0)+IF($F$192=C615,$F$199,0)+IF($H$192=C615,$H$199,0)+IF($C$209=C615,$C$216,0)+IF($D$209=C615,$D$216,0)+IF($E$209=C615,$E$216,0)+IF($F$209=C615,$F$216,0)+IF($H$209=C615,$H$216,0)+IF($C$228=C615,$C$235,0)+IF($D$228=C615,$D$235,0)+IF($E$228=C615,$E$235,0)+IF($F$228=C615,$F$235,0)+IF($H$228=C615,$H$235,0)+IF($C$245=C615,$C$252,0)+IF($D$245=C615,$D$252,0)+IF($E$245=C615,$E$252,0)+IF($F$245=C615,$F$252,0)+IF($H$245=C615,$H$252,0)+IF($C$262=C615,$C$269,0)+IF($D$262=C615,$D$269,0)+IF($E$262=C615,$E$269,0)+IF($F$262=C615,$F$269,0)+IF($H$262=C615,$H$269,0)+IF($C$281=C615,$C$288,0)+IF($D$281=C615,$D$288,0)+IF($E$281=C615,$E$288,0)+IF($F$281=C615,$F$288,0)+IF($H$281=C615,$H$288,0)+IF($C$298=C615,$C$305,0)+IF($D$298=C615,$D$305,0)+IF($E$298=C615,$E$305,0)+IF($F$298=C615,$F$305,0)+IF($H$298=C615,$H$305,0)+IF($C$315=C615,$C$322,0)+IF($D$315=C615,$D$322,0)+IF($E$315=C615,$E$322,0)+IF($F$315=C615,$F$322,0)+IF($H$315=C615,$H$322,0)+IF($C$334=C615,$C$341,0)+IF($D$334=C615,$D$341,0)+IF($E$334=C615,$E$341,0)+IF($F$334=C615,$F$341,0)+IF($H$334=C615,$H$341,0)</f>
        <v>0</v>
      </c>
      <c r="D621" s="118">
        <f>IF($C$140=D615,$C$147,0)+IF($D$140=D615,$D$147,0)+IF($E$140=D615,$E$147,0)+IF($F$140=D615,$F$147,0)+IF($H$140=D615,$H$147,0)+IF($C$157=D615,$C$164,0)+IF($D$157=D615,$D$164,0)+IF($E$157=D615,$E$164,0)+IF($F$157=D615,$F$164,0)+IF($H$157=D615,$H$164,0)+IF($C$175=D615,$C$182,0)+IF($D$175=D615,$D$182,0)+IF($E$175=D615,$E$182,0)+IF($F$175=D615,$F$182,0)+IF($H$175=D615,$H$182,0)+IF($C$192=D615,$C$199,0)+IF($D$192=D615,$D$199,0)+IF($E$192=D615,$E$199,0)+IF($F$192=D615,$F$199,0)+IF($H$192=D615,$H$199,0)+IF($C$209=D615,$C$216,0)+IF($D$209=D615,$D$216,0)+IF($E$209=D615,$E$216,0)+IF($F$209=D615,$F$216,0)+IF($H$209=D615,$H$216,0)+IF($C$228=D615,$C$235,0)+IF($D$228=D615,$D$235,0)+IF($E$228=D615,$E$235,0)+IF($F$228=D615,$F$235,0)+IF($H$228=D615,$H$235,0)+IF($C$245=D615,$C$252,0)+IF($D$245=D615,$D$252,0)+IF($E$245=D615,$E$252,0)+IF($F$245=D615,$F$252,0)+IF($H$245=D615,$H$252,0)+IF($C$262=D615,$C$269,0)+IF($D$262=D615,$D$269,0)+IF($E$262=D615,$E$269,0)+IF($F$262=D615,$F$269,0)+IF($H$262=D615,$H$269,0)+IF($C$281=D615,$C$288,0)+IF($D$281=D615,$D$288,0)+IF($E$281=D615,$E$288,0)+IF($F$281=D615,$F$288,0)+IF($H$281=D615,$H$288,0)+IF($C$298=D615,$C$305,0)+IF($D$298=D615,$D$305,0)+IF($E$298=D615,$E$305,0)+IF($F$298=D615,$F$305,0)+IF($H$298=D615,$H$305,0)+IF($C$315=D615,$C$322,0)+IF($D$315=D615,$D$322,0)+IF($E$315=D615,$E$322,0)+IF($F$315=D615,$F$322,0)+IF($H$315=D615,$H$322,0)+IF($C$334=D615,$C$341,0)+IF($D$334=D615,$D$341,0)+IF($E$334=D615,$E$341,0)+IF($F$334=D615,$F$341,0)+IF($H$334=D615,$H$341,0)</f>
        <v>0</v>
      </c>
      <c r="E621" s="118">
        <f>IF($C$140=E615,$C$147,0)+IF($D$140=E615,$D$147,0)+IF($E$140=E615,$E$147,0)+IF($F$140=E615,$F$147,0)+IF($H$140=E615,$H$147,0)+IF($C$157=E615,$C$164,0)+IF($D$157=E615,$D$164,0)+IF($E$157=E615,$E$164,0)+IF($F$157=E615,$F$164,0)+IF($H$157=E615,$H$164,0)+IF($C$175=E615,$C$182,0)+IF($D$175=E615,$D$182,0)+IF($E$175=E615,$E$182,0)+IF($F$175=E615,$F$182,0)+IF($H$175=E615,$H$182,0)+IF($C$192=E615,$C$199,0)+IF($D$192=E615,$D$199,0)+IF($E$192=E615,$E$199,0)+IF($F$192=E615,$F$199,0)+IF($H$192=E615,$H$199,0)+IF($C$209=E615,$C$216,0)+IF($D$209=E615,$D$216,0)+IF($E$209=E615,$E$216,0)+IF($F$209=E615,$F$216,0)+IF($H$209=E615,$H$216,0)+IF($C$228=E615,$C$235,0)+IF($D$228=E615,$D$235,0)+IF($E$228=E615,$E$235,0)+IF($F$228=E615,$F$235,0)+IF($H$228=E615,$H$235,0)+IF($C$245=E615,$C$252,0)+IF($D$245=E615,$D$252,0)+IF($E$245=E615,$E$252,0)+IF($F$245=E615,$F$252,0)+IF($H$245=E615,$H$252,0)+IF($C$262=E615,$C$269,0)+IF($D$262=E615,$D$269,0)+IF($E$262=E615,$E$269,0)+IF($F$262=E615,$F$269,0)+IF($H$262=E615,$H$269,0)+IF($C$281=E615,$C$288,0)+IF($D$281=E615,$D$288,0)+IF($E$281=E615,$E$288,0)+IF($F$281=E615,$F$288,0)+IF($H$281=E615,$H$288,0)+IF($C$298=E615,$C$305,0)+IF($D$298=E615,$D$305,0)+IF($E$298=E615,$E$305,0)+IF($F$298=E615,$F$305,0)+IF($H$298=E615,$H$305,0)+IF($C$315=E615,$C$322,0)+IF($D$315=E615,$D$322,0)+IF($E$315=E615,$E$322,0)+IF($F$315=E615,$F$322,0)+IF($H$315=E615,$H$322,0)+IF($C$334=E615,$C$341,0)+IF($D$334=E615,$D$341,0)+IF($E$334=E615,$E$341,0)+IF($F$334=E615,$F$341,0)+IF($H$334=E615,$H$341,0)</f>
        <v>0</v>
      </c>
      <c r="F621" s="149">
        <f>IF($C$140=F615,$C$147,0)+IF($D$140=F615,$D$147,0)+IF($E$140=F615,$E$147,0)+IF($F$140=F615,$F$147,0)+IF($H$140=F615,$H$147,0)+IF($C$157=F615,$C$164,0)+IF($D$157=F615,$D$164,0)+IF($E$157=F615,$E$164,0)+IF($F$157=F615,$F$164,0)+IF($H$157=F615,$H$164,0)+IF($C$175=F615,$C$182,0)+IF($D$175=F615,$D$182,0)+IF($E$175=F615,$E$182,0)+IF($F$175=F615,$F$182,0)+IF($H$175=F615,$H$182,0)+IF($C$192=F615,$C$199,0)+IF($D$192=F615,$D$199,0)+IF($E$192=F615,$E$199,0)+IF($F$192=F615,$F$199,0)+IF($H$192=F615,$H$199,0)+IF($C$209=F615,$C$216,0)+IF($D$209=F615,$D$216,0)+IF($E$209=F615,$E$216,0)+IF($F$209=F615,$F$216,0)+IF($H$209=F615,$H$216,0)+IF($C$228=F615,$C$235,0)+IF($D$228=F615,$D$235,0)+IF($E$228=F615,$E$235,0)+IF($F$228=F615,$F$235,0)+IF($H$228=F615,$H$235,0)+IF($C$245=F615,$C$252,0)+IF($D$245=F615,$D$252,0)+IF($E$245=F615,$E$252,0)+IF($F$245=F615,$F$252,0)+IF($H$245=F615,$H$252,0)+IF($C$262=F615,$C$269,0)+IF($D$262=F615,$D$269,0)+IF($E$262=F615,$E$269,0)+IF($F$262=F615,$F$269,0)+IF($H$262=F615,$H$269,0)+IF($C$281=F615,$C$288,0)+IF($D$281=F615,$D$288,0)+IF($E$281=F615,$E$288,0)+IF($F$281=F615,$F$288,0)+IF($H$281=F615,$H$288,0)+IF($C$298=F615,$C$305,0)+IF($D$298=F615,$D$305,0)+IF($E$298=F615,$E$305,0)+IF($F$298=F615,$F$305,0)+IF($H$298=F615,$H$305,0)+IF($C$315=F615,$C$322,0)+IF($D$315=F615,$D$322,0)+IF($E$315=F615,$E$322,0)+IF($F$315=F615,$F$322,0)+IF($H$315=F615,$H$322,0)+IF($C$334=F615,$C$341,0)+IF($D$334=F615,$D$341,0)+IF($E$334=F615,$E$341,0)+IF($F$334=F615,$F$341,0)+IF($H$334=F615,$H$341,0)</f>
        <v>0</v>
      </c>
      <c r="G621" s="284"/>
      <c r="H621" s="118">
        <f>IF($C$140=H615,$C$147,0)+IF($D$140=H615,$D$147,0)+IF($E$140=H615,$E$147,0)+IF($F$140=H615,$F$147,0)+IF($H$140=H615,$H$147,0)+IF($C$157=H615,$C$164,0)+IF($D$157=H615,$D$164,0)+IF($E$157=H615,$E$164,0)+IF($F$157=H615,$F$164,0)+IF($H$157=H615,$H$164,0)+IF($C$175=H615,$C$182,0)+IF($D$175=H615,$D$182,0)+IF($E$175=H615,$E$182,0)+IF($F$175=H615,$F$182,0)+IF($H$175=H615,$H$182,0)+IF($C$192=H615,$C$199,0)+IF($D$192=H615,$D$199,0)+IF($E$192=H615,$E$199,0)+IF($F$192=H615,$F$199,0)+IF($H$192=H615,$H$199,0)+IF($C$209=H615,$C$216,0)+IF($D$209=H615,$D$216,0)+IF($E$209=H615,$E$216,0)+IF($F$209=H615,$F$216,0)+IF($H$209=H615,$H$216,0)+IF($C$228=H615,$C$235,0)+IF($D$228=H615,$D$235,0)+IF($E$228=H615,$E$235,0)+IF($F$228=H615,$F$235,0)+IF($H$228=H615,$H$235,0)+IF($C$245=H615,$C$252,0)+IF($D$245=H615,$D$252,0)+IF($E$245=H615,$E$252,0)+IF($F$245=H615,$F$252,0)+IF($H$245=H615,$H$252,0)+IF($C$262=H615,$C$269,0)+IF($D$262=H615,$D$269,0)+IF($E$262=H615,$E$269,0)+IF($F$262=H615,$F$269,0)+IF($H$262=H615,$H$269,0)+IF($C$281=H615,$C$288,0)+IF($D$281=H615,$D$288,0)+IF($E$281=H615,$E$288,0)+IF($F$281=H615,$F$288,0)+IF($H$281=H615,$H$288,0)+IF($C$298=H615,$C$305,0)+IF($D$298=H615,$D$305,0)+IF($E$298=H615,$E$305,0)+IF($F$298=H615,$F$305,0)+IF($H$298=H615,$H$305,0)+IF($C$315=H615,$C$322,0)+IF($D$315=H615,$D$322,0)+IF($E$315=H615,$E$322,0)+IF($F$315=H615,$F$322,0)+IF($H$315=H615,$H$322,0)+IF($C$334=H615,$C$341,0)+IF($D$334=H615,$D$341,0)+IF($E$334=H615,$E$341,0)+IF($F$334=H615,$F$341,0)+IF($H$334=H615,$H$341,0)</f>
        <v>0</v>
      </c>
      <c r="I621" s="60">
        <f t="shared" si="39"/>
        <v>0</v>
      </c>
    </row>
    <row r="622" spans="1:9" s="60" customFormat="1" x14ac:dyDescent="0.25">
      <c r="A622" s="138" t="s">
        <v>325</v>
      </c>
      <c r="B622" s="138"/>
      <c r="C622" s="118">
        <f>IF($C$140=C615,$C$148,0)+IF($D$140=C615,$D$148,0)+IF($E$140=C615,$E$148,0)+IF($F$140=C615,$F$148,0)+IF($H$140=C615,$H$148,0)+IF($C$157=C615,$C$165,0)+IF($D$157=C615,$D$165,0)+IF($E$157=C615,$E$165,0)+IF($F$157=C615,$F$165,0)+IF($H$157=C615,$H$165,0)+IF($C$175=C615,$C$183,0)+IF($D$175=C615,$D$183,0)+IF($E$175=C615,$E$183,0)+IF($F$175=C615,$F$183,0)+IF($H$175=C615,$H$183,0)+IF($C$192=C615,$C$200,0)+IF($D$192=C615,$D$200,0)+IF($E$192=C615,$E$200,0)+IF($F$192=C615,$F$200,0)+IF($H$192=C615,$H$200,0)+IF($C$209=C615,$C$217,0)+IF($D$209=C615,$D$217,0)+IF($E$209=C615,$E$217,0)+IF($F$209=C615,$F$217,0)+IF($H$209=C615,$H$217,0)+IF($C$228=C615,$C$236,0)+IF($D$228=C615,$D$236,0)+IF($E$228=C615,$E$236,0)+IF($F$228=C615,$F$236,0)+IF($H$228=C615,$H$236,0)+IF($C$245=C615,$C$253,0)+IF($D$245=C615,$D$253,0)+IF($E$245=C615,$E$253,0)+IF($F$245=C615,$F$253,0)+IF($H$245=C615,$H$253,0)+IF($C$262=C615,$C$270,0)+IF($D$262=C615,$D$270,0)+IF($E$262=C615,$E$270,0)+IF($F$262=C615,$F$270,0)+IF($H$262=C615,$H$270,0)+IF($C$281=C615,$C$289,0)+IF($D$281=C615,$D$289,0)+IF($E$281=C615,$E$289,0)+IF($F$281=C615,$F$289,0)+IF($H$281=C615,$H$289,0)+IF($C$298=C615,$C$306,0)+IF($D$298=C615,$D$306,0)+IF($E$298=C615,$E$306,0)+IF($F$298=C615,$F$306,0)+IF($H$298=C615,$H$306,0)+IF($C$315=C615,$C$323,0)+IF($D$315=C615,$D$323,0)+IF($E$315=C615,$E$323,0)+IF($F$315=C615,$F$323,0)+IF($H$315=C615,$H$323,0)+IF($C$334=C615,$C$342,0)+IF($D$334=C615,$D$342,0)+IF($E$334=C615,$E$342,0)+IF($F$334=C615,$F$342,0)+IF($H$334=C615,$H$342,0)</f>
        <v>0</v>
      </c>
      <c r="D622" s="118">
        <f>IF($C$140=D615,$C$148,0)+IF($D$140=D615,$D$148,0)+IF($E$140=D615,$E$148,0)+IF($F$140=D615,$F$148,0)+IF($H$140=D615,$H$148,0)+IF($C$157=D615,$C$165,0)+IF($D$157=D615,$D$165,0)+IF($E$157=D615,$E$165,0)+IF($F$157=D615,$F$165,0)+IF($H$157=D615,$H$165,0)+IF($C$175=D615,$C$183,0)+IF($D$175=D615,$D$183,0)+IF($E$175=D615,$E$183,0)+IF($F$175=D615,$F$183,0)+IF($H$175=D615,$H$183,0)+IF($C$192=D615,$C$200,0)+IF($D$192=D615,$D$200,0)+IF($E$192=D615,$E$200,0)+IF($F$192=D615,$F$200,0)+IF($H$192=D615,$H$200,0)+IF($C$209=D615,$C$217,0)+IF($D$209=D615,$D$217,0)+IF($E$209=D615,$E$217,0)+IF($F$209=D615,$F$217,0)+IF($H$209=D615,$H$217,0)+IF($C$228=D615,$C$236,0)+IF($D$228=D615,$D$236,0)+IF($E$228=D615,$E$236,0)+IF($F$228=D615,$F$236,0)+IF($H$228=D615,$H$236,0)+IF($C$245=D615,$C$253,0)+IF($D$245=D615,$D$253,0)+IF($E$245=D615,$E$253,0)+IF($F$245=D615,$F$253,0)+IF($H$245=D615,$H$253,0)+IF($C$262=D615,$C$270,0)+IF($D$262=D615,$D$270,0)+IF($E$262=D615,$E$270,0)+IF($F$262=D615,$F$270,0)+IF($H$262=D615,$H$270,0)+IF($C$281=D615,$C$289,0)+IF($D$281=D615,$D$289,0)+IF($E$281=D615,$E$289,0)+IF($F$281=D615,$F$289,0)+IF($H$281=D615,$H$289,0)+IF($C$298=D615,$C$306,0)+IF($D$298=D615,$D$306,0)+IF($E$298=D615,$E$306,0)+IF($F$298=D615,$F$306,0)+IF($H$298=D615,$H$306,0)+IF($C$315=D615,$C$323,0)+IF($D$315=D615,$D$323,0)+IF($E$315=D615,$E$323,0)+IF($F$315=D615,$F$323,0)+IF($H$315=D615,$H$323,0)+IF($C$334=D615,$C$342,0)+IF($D$334=D615,$D$342,0)+IF($E$334=D615,$E$342,0)+IF($F$334=D615,$F$342,0)+IF($H$334=D615,$H$342,0)</f>
        <v>0</v>
      </c>
      <c r="E622" s="118">
        <f>IF($C$140=E615,$C$148,0)+IF($D$140=E615,$D$148,0)+IF($E$140=E615,$E$148,0)+IF($F$140=E615,$F$148,0)+IF($H$140=E615,$H$148,0)+IF($C$157=E615,$C$165,0)+IF($D$157=E615,$D$165,0)+IF($E$157=E615,$E$165,0)+IF($F$157=E615,$F$165,0)+IF($H$157=E615,$H$165,0)+IF($C$175=E615,$C$183,0)+IF($D$175=E615,$D$183,0)+IF($E$175=E615,$E$183,0)+IF($F$175=E615,$F$183,0)+IF($H$175=E615,$H$183,0)+IF($C$192=E615,$C$200,0)+IF($D$192=E615,$D$200,0)+IF($E$192=E615,$E$200,0)+IF($F$192=E615,$F$200,0)+IF($H$192=E615,$H$200,0)+IF($C$209=E615,$C$217,0)+IF($D$209=E615,$D$217,0)+IF($E$209=E615,$E$217,0)+IF($F$209=E615,$F$217,0)+IF($H$209=E615,$H$217,0)+IF($C$228=E615,$C$236,0)+IF($D$228=E615,$D$236,0)+IF($E$228=E615,$E$236,0)+IF($F$228=E615,$F$236,0)+IF($H$228=E615,$H$236,0)+IF($C$245=E615,$C$253,0)+IF($D$245=E615,$D$253,0)+IF($E$245=E615,$E$253,0)+IF($F$245=E615,$F$253,0)+IF($H$245=E615,$H$253,0)+IF($C$262=E615,$C$270,0)+IF($D$262=E615,$D$270,0)+IF($E$262=E615,$E$270,0)+IF($F$262=E615,$F$270,0)+IF($H$262=E615,$H$270,0)+IF($C$281=E615,$C$289,0)+IF($D$281=E615,$D$289,0)+IF($E$281=E615,$E$289,0)+IF($F$281=E615,$F$289,0)+IF($H$281=E615,$H$289,0)+IF($C$298=E615,$C$306,0)+IF($D$298=E615,$D$306,0)+IF($E$298=E615,$E$306,0)+IF($F$298=E615,$F$306,0)+IF($H$298=E615,$H$306,0)+IF($C$315=E615,$C$323,0)+IF($D$315=E615,$D$323,0)+IF($E$315=E615,$E$323,0)+IF($F$315=E615,$F$323,0)+IF($H$315=E615,$H$323,0)+IF($C$334=E615,$C$342,0)+IF($D$334=E615,$D$342,0)+IF($E$334=E615,$E$342,0)+IF($F$334=E615,$F$342,0)+IF($H$334=E615,$H$342,0)</f>
        <v>0</v>
      </c>
      <c r="F622" s="149">
        <f>IF($C$140=F615,$C$148,0)+IF($D$140=F615,$D$148,0)+IF($E$140=F615,$E$148,0)+IF($F$140=F615,$F$148,0)+IF($H$140=F615,$H$148,0)+IF($C$157=F615,$C$165,0)+IF($D$157=F615,$D$165,0)+IF($E$157=F615,$E$165,0)+IF($F$157=F615,$F$165,0)+IF($H$157=F615,$H$165,0)+IF($C$175=F615,$C$183,0)+IF($D$175=F615,$D$183,0)+IF($E$175=F615,$E$183,0)+IF($F$175=F615,$F$183,0)+IF($H$175=F615,$H$183,0)+IF($C$192=F615,$C$200,0)+IF($D$192=F615,$D$200,0)+IF($E$192=F615,$E$200,0)+IF($F$192=F615,$F$200,0)+IF($H$192=F615,$H$200,0)+IF($C$209=F615,$C$217,0)+IF($D$209=F615,$D$217,0)+IF($E$209=F615,$E$217,0)+IF($F$209=F615,$F$217,0)+IF($H$209=F615,$H$217,0)+IF($C$228=F615,$C$236,0)+IF($D$228=F615,$D$236,0)+IF($E$228=F615,$E$236,0)+IF($F$228=F615,$F$236,0)+IF($H$228=F615,$H$236,0)+IF($C$245=F615,$C$253,0)+IF($D$245=F615,$D$253,0)+IF($E$245=F615,$E$253,0)+IF($F$245=F615,$F$253,0)+IF($H$245=F615,$H$253,0)+IF($C$262=F615,$C$270,0)+IF($D$262=F615,$D$270,0)+IF($E$262=F615,$E$270,0)+IF($F$262=F615,$F$270,0)+IF($H$262=F615,$H$270,0)+IF($C$281=F615,$C$289,0)+IF($D$281=F615,$D$289,0)+IF($E$281=F615,$E$289,0)+IF($F$281=F615,$F$289,0)+IF($H$281=F615,$H$289,0)+IF($C$298=F615,$C$306,0)+IF($D$298=F615,$D$306,0)+IF($E$298=F615,$E$306,0)+IF($F$298=F615,$F$306,0)+IF($H$298=F615,$H$306,0)+IF($C$315=F615,$C$323,0)+IF($D$315=F615,$D$323,0)+IF($E$315=F615,$E$323,0)+IF($F$315=F615,$F$323,0)+IF($H$315=F615,$H$323,0)+IF($C$334=F615,$C$342,0)+IF($D$334=F615,$D$342,0)+IF($E$334=F615,$E$342,0)+IF($F$334=F615,$F$342,0)+IF($H$334=F615,$H$342,0)</f>
        <v>0</v>
      </c>
      <c r="G622" s="284"/>
      <c r="H622" s="118">
        <f>IF($C$140=H615,$C$148,0)+IF($D$140=H615,$D$148,0)+IF($E$140=H615,$E$148,0)+IF($F$140=H615,$F$148,0)+IF($H$140=H615,$H$148,0)+IF($C$157=H615,$C$165,0)+IF($D$157=H615,$D$165,0)+IF($E$157=H615,$E$165,0)+IF($F$157=H615,$F$165,0)+IF($H$157=H615,$H$165,0)+IF($C$175=H615,$C$183,0)+IF($D$175=H615,$D$183,0)+IF($E$175=H615,$E$183,0)+IF($F$175=H615,$F$183,0)+IF($H$175=H615,$H$183,0)+IF($C$192=H615,$C$200,0)+IF($D$192=H615,$D$200,0)+IF($E$192=H615,$E$200,0)+IF($F$192=H615,$F$200,0)+IF($H$192=H615,$H$200,0)+IF($C$209=H615,$C$217,0)+IF($D$209=H615,$D$217,0)+IF($E$209=H615,$E$217,0)+IF($F$209=H615,$F$217,0)+IF($H$209=H615,$H$217,0)+IF($C$228=H615,$C$236,0)+IF($D$228=H615,$D$236,0)+IF($E$228=H615,$E$236,0)+IF($F$228=H615,$F$236,0)+IF($H$228=H615,$H$236,0)+IF($C$245=H615,$C$253,0)+IF($D$245=H615,$D$253,0)+IF($E$245=H615,$E$253,0)+IF($F$245=H615,$F$253,0)+IF($H$245=H615,$H$253,0)+IF($C$262=H615,$C$270,0)+IF($D$262=H615,$D$270,0)+IF($E$262=H615,$E$270,0)+IF($F$262=H615,$F$270,0)+IF($H$262=H615,$H$270,0)+IF($C$281=H615,$C$289,0)+IF($D$281=H615,$D$289,0)+IF($E$281=H615,$E$289,0)+IF($F$281=H615,$F$289,0)+IF($H$281=H615,$H$289,0)+IF($C$298=H615,$C$306,0)+IF($D$298=H615,$D$306,0)+IF($E$298=H615,$E$306,0)+IF($F$298=H615,$F$306,0)+IF($H$298=H615,$H$306,0)+IF($C$315=H615,$C$323,0)+IF($D$315=H615,$D$323,0)+IF($E$315=H615,$E$323,0)+IF($F$315=H615,$F$323,0)+IF($H$315=H615,$H$323,0)+IF($C$334=H615,$C$342,0)+IF($D$334=H615,$D$342,0)+IF($E$334=H615,$E$342,0)+IF($F$334=H615,$F$342,0)+IF($H$334=H615,$H$342,0)</f>
        <v>0</v>
      </c>
      <c r="I622" s="60">
        <f t="shared" si="39"/>
        <v>0</v>
      </c>
    </row>
    <row r="623" spans="1:9" s="60" customFormat="1" x14ac:dyDescent="0.25">
      <c r="A623" s="138" t="s">
        <v>15</v>
      </c>
      <c r="B623" s="138"/>
      <c r="C623" s="118">
        <f>IF($C$140=C615,$C$149,0)+IF($D$140=C615,$D$149,0)+IF($E$140=C615,$E$149,0)+IF($F$140=C615,$F$149,0)+IF($H$140=C615,$H$149,0)+IF($C$157=C615,$C$166,0)+IF($D$157=C615,$D$166,0)+IF($E$157=C615,$E$166,0)+IF($F$157=C615,$F$166,0)+IF($H$157=C615,$H$166,0)+IF($C$175=C615,$C$184,0)+IF($D$175=C615,$D$184,0)+IF($E$175=C615,$E$184,0)+IF($F$175=C615,$F$184,0)+IF($H$175=C615,$H$184,0)+IF($C$192=C615,$C$201,0)+IF($D$192=C615,$D$201,0)+IF($E$192=C615,$E$201,0)+IF($F$192=C615,$F$201,0)+IF($H$192=C615,$H$201,0)+IF($C$209=C615,$C$218,0)+IF($D$209=C615,$D$218,0)+IF($E$209=C615,$E$218,0)+IF($F$209=C615,$F$218,0)+IF($H$209=C615,$H$218,0)+IF($C$228=C615,$C$237,0)+IF($D$228=C615,$D$237,0)+IF($E$228=C615,$E$237,0)+IF($F$228=C615,$F$237,0)+IF($H$228=C615,$H$237,0)+IF($C$245=C615,$C$254,0)+IF($D$245=C615,$D$254,0)+IF($E$245=C615,$E$254,0)+IF($F$245=C615,$F$254,0)+IF($H$245=C615,$H$254,0)+IF($C$262=C615,$C$271,0)+IF($D$262=C615,$D$271,0)+IF($E$262=C615,$E$271,0)+IF($F$262=C615,$F$271,0)+IF($H$262=C615,$H$271,0)+IF($C$281=C615,$C$290,0)+IF($D$281=C615,$D$290,0)+IF($E$281=C615,$E$290,0)+IF($F$281=C615,$F$290,0)+IF($H$281=C615,$H$290,0)+IF($C$298=C615,$C$307,0)+IF($D$298=C615,$D$307,0)+IF($E$298=C615,$E$307,0)+IF($F$298=C615,$F$307,0)+IF($H$298=C615,$H$307,0)+IF($C$315=C615,$C$324,0)+IF($D$315=C615,$D$324,0)+IF($E$315=C615,$E$324,0)+IF($F$315=C615,$F$324,0)+IF($H$315=C615,$H$324,0)+IF($C$334=C615,$C$343,0)+IF($D$334=C615,$D$343,0)+IF($E$334=C615,$E$343,0)+IF($F$334=C615,$F$343,0)+IF($H$334=C615,$H$343,0)</f>
        <v>0</v>
      </c>
      <c r="D623" s="118">
        <f>IF($C$140=D615,$C$149,0)+IF($D$140=D615,$D$149,0)+IF($E$140=D615,$E$149,0)+IF($F$140=D615,$F$149,0)+IF($H$140=D615,$H$149,0)+IF($C$157=D615,$C$166,0)+IF($D$157=D615,$D$166,0)+IF($E$157=D615,$E$166,0)+IF($F$157=D615,$F$166,0)+IF($H$157=D615,$H$166,0)+IF($C$175=D615,$C$184,0)+IF($D$175=D615,$D$184,0)+IF($E$175=D615,$E$184,0)+IF($F$175=D615,$F$184,0)+IF($H$175=D615,$H$184,0)+IF($C$192=D615,$C$201,0)+IF($D$192=D615,$D$201,0)+IF($E$192=D615,$E$201,0)+IF($F$192=D615,$F$201,0)+IF($H$192=D615,$H$201,0)+IF($C$209=D615,$C$218,0)+IF($D$209=D615,$D$218,0)+IF($E$209=D615,$E$218,0)+IF($F$209=D615,$F$218,0)+IF($H$209=D615,$H$218,0)+IF($C$228=D615,$C$237,0)+IF($D$228=D615,$D$237,0)+IF($E$228=D615,$E$237,0)+IF($F$228=D615,$F$237,0)+IF($H$228=D615,$H$237,0)+IF($C$245=D615,$C$254,0)+IF($D$245=D615,$D$254,0)+IF($E$245=D615,$E$254,0)+IF($F$245=D615,$F$254,0)+IF($H$245=D615,$H$254,0)+IF($C$262=D615,$C$271,0)+IF($D$262=D615,$D$271,0)+IF($E$262=D615,$E$271,0)+IF($F$262=D615,$F$271,0)+IF($H$262=D615,$H$271,0)+IF($C$281=D615,$C$290,0)+IF($D$281=D615,$D$290,0)+IF($E$281=D615,$E$290,0)+IF($F$281=D615,$F$290,0)+IF($H$281=D615,$H$290,0)+IF($C$298=D615,$C$307,0)+IF($D$298=D615,$D$307,0)+IF($E$298=D615,$E$307,0)+IF($F$298=D615,$F$307,0)+IF($H$298=D615,$H$307,0)+IF($C$315=D615,$C$324,0)+IF($D$315=D615,$D$324,0)+IF($E$315=D615,$E$324,0)+IF($F$315=D615,$F$324,0)+IF($H$315=D615,$H$324,0)+IF($C$334=D615,$C$343,0)+IF($D$334=D615,$D$343,0)+IF($E$334=D615,$E$343,0)+IF($F$334=D615,$F$343,0)+IF($H$334=D615,$H$343,0)</f>
        <v>0</v>
      </c>
      <c r="E623" s="118">
        <f>IF($C$140=E615,$C$149,0)+IF($D$140=E615,$D$149,0)+IF($E$140=E615,$E$149,0)+IF($F$140=E615,$F$149,0)+IF($H$140=E615,$H$149,0)+IF($C$157=E615,$C$166,0)+IF($D$157=E615,$D$166,0)+IF($E$157=E615,$E$166,0)+IF($F$157=E615,$F$166,0)+IF($H$157=E615,$H$166,0)+IF($C$175=E615,$C$184,0)+IF($D$175=E615,$D$184,0)+IF($E$175=E615,$E$184,0)+IF($F$175=E615,$F$184,0)+IF($H$175=E615,$H$184,0)+IF($C$192=E615,$C$201,0)+IF($D$192=E615,$D$201,0)+IF($E$192=E615,$E$201,0)+IF($F$192=E615,$F$201,0)+IF($H$192=E615,$H$201,0)+IF($C$209=E615,$C$218,0)+IF($D$209=E615,$D$218,0)+IF($E$209=E615,$E$218,0)+IF($F$209=E615,$F$218,0)+IF($H$209=E615,$H$218,0)+IF($C$228=E615,$C$237,0)+IF($D$228=E615,$D$237,0)+IF($E$228=E615,$E$237,0)+IF($F$228=E615,$F$237,0)+IF($H$228=E615,$H$237,0)+IF($C$245=E615,$C$254,0)+IF($D$245=E615,$D$254,0)+IF($E$245=E615,$E$254,0)+IF($F$245=E615,$F$254,0)+IF($H$245=E615,$H$254,0)+IF($C$262=E615,$C$271,0)+IF($D$262=E615,$D$271,0)+IF($E$262=E615,$E$271,0)+IF($F$262=E615,$F$271,0)+IF($H$262=E615,$H$271,0)+IF($C$281=E615,$C$290,0)+IF($D$281=E615,$D$290,0)+IF($E$281=E615,$E$290,0)+IF($F$281=E615,$F$290,0)+IF($H$281=E615,$H$290,0)+IF($C$298=E615,$C$307,0)+IF($D$298=E615,$D$307,0)+IF($E$298=E615,$E$307,0)+IF($F$298=E615,$F$307,0)+IF($H$298=E615,$H$307,0)+IF($C$315=E615,$C$324,0)+IF($D$315=E615,$D$324,0)+IF($E$315=E615,$E$324,0)+IF($F$315=E615,$F$324,0)+IF($H$315=E615,$H$324,0)+IF($C$334=E615,$C$343,0)+IF($D$334=E615,$D$343,0)+IF($E$334=E615,$E$343,0)+IF($F$334=E615,$F$343,0)+IF($H$334=E615,$H$343,0)</f>
        <v>0</v>
      </c>
      <c r="F623" s="149">
        <f>IF($C$140=F615,$C$149,0)+IF($D$140=F615,$D$149,0)+IF($E$140=F615,$E$149,0)+IF($F$140=F615,$F$149,0)+IF($H$140=F615,$H$149,0)+IF($C$157=F615,$C$166,0)+IF($D$157=F615,$D$166,0)+IF($E$157=F615,$E$166,0)+IF($F$157=F615,$F$166,0)+IF($H$157=F615,$H$166,0)+IF($C$175=F615,$C$184,0)+IF($D$175=F615,$D$184,0)+IF($E$175=F615,$E$184,0)+IF($F$175=F615,$F$184,0)+IF($H$175=F615,$H$184,0)+IF($C$192=F615,$C$201,0)+IF($D$192=F615,$D$201,0)+IF($E$192=F615,$E$201,0)+IF($F$192=F615,$F$201,0)+IF($H$192=F615,$H$201,0)+IF($C$209=F615,$C$218,0)+IF($D$209=F615,$D$218,0)+IF($E$209=F615,$E$218,0)+IF($F$209=F615,$F$218,0)+IF($H$209=F615,$H$218,0)+IF($C$228=F615,$C$237,0)+IF($D$228=F615,$D$237,0)+IF($E$228=F615,$E$237,0)+IF($F$228=F615,$F$237,0)+IF($H$228=F615,$H$237,0)+IF($C$245=F615,$C$254,0)+IF($D$245=F615,$D$254,0)+IF($E$245=F615,$E$254,0)+IF($F$245=F615,$F$254,0)+IF($H$245=F615,$H$254,0)+IF($C$262=F615,$C$271,0)+IF($D$262=F615,$D$271,0)+IF($E$262=F615,$E$271,0)+IF($F$262=F615,$F$271,0)+IF($H$262=F615,$H$271,0)+IF($C$281=F615,$C$290,0)+IF($D$281=F615,$D$290,0)+IF($E$281=F615,$E$290,0)+IF($F$281=F615,$F$290,0)+IF($H$281=F615,$H$290,0)+IF($C$298=F615,$C$307,0)+IF($D$298=F615,$D$307,0)+IF($E$298=F615,$E$307,0)+IF($F$298=F615,$F$307,0)+IF($H$298=F615,$H$307,0)+IF($C$315=F615,$C$324,0)+IF($D$315=F615,$D$324,0)+IF($E$315=F615,$E$324,0)+IF($F$315=F615,$F$324,0)+IF($H$315=F615,$H$324,0)+IF($C$334=F615,$C$343,0)+IF($D$334=F615,$D$343,0)+IF($E$334=F615,$E$343,0)+IF($F$334=F615,$F$343,0)+IF($H$334=F615,$H$343,0)</f>
        <v>0</v>
      </c>
      <c r="G623" s="284"/>
      <c r="H623" s="118">
        <f>IF($C$140=H615,$C$149,0)+IF($D$140=H615,$D$149,0)+IF($E$140=H615,$E$149,0)+IF($F$140=H615,$F$149,0)+IF($H$140=H615,$H$149,0)+IF($C$157=H615,$C$166,0)+IF($D$157=H615,$D$166,0)+IF($E$157=H615,$E$166,0)+IF($F$157=H615,$F$166,0)+IF($H$157=H615,$H$166,0)+IF($C$175=H615,$C$184,0)+IF($D$175=H615,$D$184,0)+IF($E$175=H615,$E$184,0)+IF($F$175=H615,$F$184,0)+IF($H$175=H615,$H$184,0)+IF($C$192=H615,$C$201,0)+IF($D$192=H615,$D$201,0)+IF($E$192=H615,$E$201,0)+IF($F$192=H615,$F$201,0)+IF($H$192=H615,$H$201,0)+IF($C$209=H615,$C$218,0)+IF($D$209=H615,$D$218,0)+IF($E$209=H615,$E$218,0)+IF($F$209=H615,$F$218,0)+IF($H$209=H615,$H$218,0)+IF($C$228=H615,$C$237,0)+IF($D$228=H615,$D$237,0)+IF($E$228=H615,$E$237,0)+IF($F$228=H615,$F$237,0)+IF($H$228=H615,$H$237,0)+IF($C$245=H615,$C$254,0)+IF($D$245=H615,$D$254,0)+IF($E$245=H615,$E$254,0)+IF($F$245=H615,$F$254,0)+IF($H$245=H615,$H$254,0)+IF($C$262=H615,$C$271,0)+IF($D$262=H615,$D$271,0)+IF($E$262=H615,$E$271,0)+IF($F$262=H615,$F$271,0)+IF($H$262=H615,$H$271,0)+IF($C$281=H615,$C$290,0)+IF($D$281=H615,$D$290,0)+IF($E$281=H615,$E$290,0)+IF($F$281=H615,$F$290,0)+IF($H$281=H615,$H$290,0)+IF($C$298=H615,$C$307,0)+IF($D$298=H615,$D$307,0)+IF($E$298=H615,$E$307,0)+IF($F$298=H615,$F$307,0)+IF($H$298=H615,$H$307,0)+IF($C$315=H615,$C$324,0)+IF($D$315=H615,$D$324,0)+IF($E$315=H615,$E$324,0)+IF($F$315=H615,$F$324,0)+IF($H$315=H615,$H$324,0)+IF($C$334=H615,$C$343,0)+IF($D$334=H615,$D$343,0)+IF($E$334=H615,$E$343,0)+IF($F$334=H615,$F$343,0)+IF($H$334=H615,$H$343,0)</f>
        <v>0</v>
      </c>
      <c r="I623" s="60">
        <f t="shared" si="39"/>
        <v>0</v>
      </c>
    </row>
    <row r="624" spans="1:9" s="60" customFormat="1" x14ac:dyDescent="0.25">
      <c r="A624" s="138" t="s">
        <v>11</v>
      </c>
      <c r="B624" s="138"/>
      <c r="C624" s="118">
        <f>IF($C$140=C615,$C$150,0)+IF($D$140=C615,$D$150,0)+IF($E$140=C615,$E$150,0)+IF($F$140=C615,$F$150,0)+IF($H$140=C615,$H$150,0)+IF($C$157=C615,$C$167,0)+IF($D$157=C615,$D$167,0)+IF($E$157=C615,$E$167,0)+IF($F$157=C615,$F$167,0)+IF($H$157=C615,$H$167,0)+IF($C$175=C615,$C$185,0)+IF($D$175=C615,$D$185,0)+IF($E$175=C615,$E$185,0)+IF($F$175=C615,$F$185,0)+IF($H$175=C615,$H$185,0)+IF($C$192=C615,$C$202,0)+IF($D$192=C615,$D$202,0)+IF($E$192=C615,$E$202,0)+IF($F$192=C615,$F$202,0)+IF($H$192=C615,$H$202,0)+IF($C$209=C615,$C$219,0)+IF($D$209=C615,$D$219,0)+IF($E$209=C615,$E$219,0)+IF($F$209=C615,$F$219,0)+IF($H$209=C615,$H$219,0)+IF($C$228=C615,$C$238,0)+IF($D$228=C615,$D$238,0)+IF($E$228=C615,$E$238,0)+IF($F$228=C615,$F$238,0)+IF($H$228=C615,$H$238,0)+IF($C$245=C615,$C$255,0)+IF($D$245=C615,$D$255,0)+IF($E$245=C615,$E$255,0)+IF($F$245=C615,$F$255,0)+IF($H$245=C615,$H$255,0)+IF($C$262=C615,$C$272,0)+IF($D$262=C615,$D$272,0)+IF($E$262=C615,$E$272,0)+IF($F$262=C615,$F$272,0)+IF($H$262=C615,$H$272,0)+IF($C$281=C615,$C$291,0)+IF($D$281=C615,$D$291,0)+IF($E$281=C615,$E$291,0)+IF($F$281=C615,$F$291,0)+IF($H$281=C615,$H$291,0)+IF($C$298=C615,$C$308,0)+IF($D$298=C615,$D$308,0)+IF($E$298=C615,$E$308,0)+IF($F$298=C615,$F$308,0)+IF($H$298=C615,$H$308,0)+IF($C$315=C615,$C$325,0)+IF($D$315=C615,$D$325,0)+IF($E$315=C615,$E$325,0)+IF($F$315=C615,$F$325,0)+IF($H$315=C615,$H$325,0)+IF($C$334=C615,$C$344,0)+IF($D$334=C615,$D$344,0)+IF($E$334=C615,$E$344,0)+IF($F$334=C615,$F$344,0)+IF($H$334=C615,$H$344,0)</f>
        <v>0</v>
      </c>
      <c r="D624" s="118">
        <f>IF($C$140=D615,$C$150,0)+IF($D$140=D615,$D$150,0)+IF($E$140=D615,$E$150,0)+IF($F$140=D615,$F$150,0)+IF($H$140=D615,$H$150,0)+IF($C$157=D615,$C$167,0)+IF($D$157=D615,$D$167,0)+IF($E$157=D615,$E$167,0)+IF($F$157=D615,$F$167,0)+IF($H$157=D615,$H$167,0)+IF($C$175=D615,$C$185,0)+IF($D$175=D615,$D$185,0)+IF($E$175=D615,$E$185,0)+IF($F$175=D615,$F$185,0)+IF($H$175=D615,$H$185,0)+IF($C$192=D615,$C$202,0)+IF($D$192=D615,$D$202,0)+IF($E$192=D615,$E$202,0)+IF($F$192=D615,$F$202,0)+IF($H$192=D615,$H$202,0)+IF($C$209=D615,$C$219,0)+IF($D$209=D615,$D$219,0)+IF($E$209=D615,$E$219,0)+IF($F$209=D615,$F$219,0)+IF($H$209=D615,$H$219,0)+IF($C$228=D615,$C$238,0)+IF($D$228=D615,$D$238,0)+IF($E$228=D615,$E$238,0)+IF($F$228=D615,$F$238,0)+IF($H$228=D615,$H$238,0)+IF($C$245=D615,$C$255,0)+IF($D$245=D615,$D$255,0)+IF($E$245=D615,$E$255,0)+IF($F$245=D615,$F$255,0)+IF($H$245=D615,$H$255,0)+IF($C$262=D615,$C$272,0)+IF($D$262=D615,$D$272,0)+IF($E$262=D615,$E$272,0)+IF($F$262=D615,$F$272,0)+IF($H$262=D615,$H$272,0)+IF($C$281=D615,$C$291,0)+IF($D$281=D615,$D$291,0)+IF($E$281=D615,$E$291,0)+IF($F$281=D615,$F$291,0)+IF($H$281=D615,$H$291,0)+IF($C$298=D615,$C$308,0)+IF($D$298=D615,$D$308,0)+IF($E$298=D615,$E$308,0)+IF($F$298=D615,$F$308,0)+IF($H$298=D615,$H$308,0)+IF($C$315=D615,$C$325,0)+IF($D$315=D615,$D$325,0)+IF($E$315=D615,$E$325,0)+IF($F$315=D615,$F$325,0)+IF($H$315=D615,$H$325,0)+IF($C$334=D615,$C$344,0)+IF($D$334=D615,$D$344,0)+IF($E$334=D615,$E$344,0)+IF($F$334=D615,$F$344,0)+IF($H$334=D615,$H$344,0)</f>
        <v>0</v>
      </c>
      <c r="E624" s="118">
        <f>IF($C$140=E615,$C$150,0)+IF($D$140=E615,$D$150,0)+IF($E$140=E615,$E$150,0)+IF($F$140=E615,$F$150,0)+IF($H$140=E615,$H$150,0)+IF($C$157=E615,$C$167,0)+IF($D$157=E615,$D$167,0)+IF($E$157=E615,$E$167,0)+IF($F$157=E615,$F$167,0)+IF($H$157=E615,$H$167,0)+IF($C$175=E615,$C$185,0)+IF($D$175=E615,$D$185,0)+IF($E$175=E615,$E$185,0)+IF($F$175=E615,$F$185,0)+IF($H$175=E615,$H$185,0)+IF($C$192=E615,$C$202,0)+IF($D$192=E615,$D$202,0)+IF($E$192=E615,$E$202,0)+IF($F$192=E615,$F$202,0)+IF($H$192=E615,$H$202,0)+IF($C$209=E615,$C$219,0)+IF($D$209=E615,$D$219,0)+IF($E$209=E615,$E$219,0)+IF($F$209=E615,$F$219,0)+IF($H$209=E615,$H$219,0)+IF($C$228=E615,$C$238,0)+IF($D$228=E615,$D$238,0)+IF($E$228=E615,$E$238,0)+IF($F$228=E615,$F$238,0)+IF($H$228=E615,$H$238,0)+IF($C$245=E615,$C$255,0)+IF($D$245=E615,$D$255,0)+IF($E$245=E615,$E$255,0)+IF($F$245=E615,$F$255,0)+IF($H$245=E615,$H$255,0)+IF($C$262=E615,$C$272,0)+IF($D$262=E615,$D$272,0)+IF($E$262=E615,$E$272,0)+IF($F$262=E615,$F$272,0)+IF($H$262=E615,$H$272,0)+IF($C$281=E615,$C$291,0)+IF($D$281=E615,$D$291,0)+IF($E$281=E615,$E$291,0)+IF($F$281=E615,$F$291,0)+IF($H$281=E615,$H$291,0)+IF($C$298=E615,$C$308,0)+IF($D$298=E615,$D$308,0)+IF($E$298=E615,$E$308,0)+IF($F$298=E615,$F$308,0)+IF($H$298=E615,$H$308,0)+IF($C$315=E615,$C$325,0)+IF($D$315=E615,$D$325,0)+IF($E$315=E615,$E$325,0)+IF($F$315=E615,$F$325,0)+IF($H$315=E615,$H$325,0)+IF($C$334=E615,$C$344,0)+IF($D$334=E615,$D$344,0)+IF($E$334=E615,$E$344,0)+IF($F$334=E615,$F$344,0)+IF($H$334=E615,$H$344,0)</f>
        <v>0</v>
      </c>
      <c r="F624" s="149">
        <f>IF($C$140=F615,$C$150,0)+IF($D$140=F615,$D$150,0)+IF($E$140=F615,$E$150,0)+IF($F$140=F615,$F$150,0)+IF($H$140=F615,$H$150,0)+IF($C$157=F615,$C$167,0)+IF($D$157=F615,$D$167,0)+IF($E$157=F615,$E$167,0)+IF($F$157=F615,$F$167,0)+IF($H$157=F615,$H$167,0)+IF($C$175=F615,$C$185,0)+IF($D$175=F615,$D$185,0)+IF($E$175=F615,$E$185,0)+IF($F$175=F615,$F$185,0)+IF($H$175=F615,$H$185,0)+IF($C$192=F615,$C$202,0)+IF($D$192=F615,$D$202,0)+IF($E$192=F615,$E$202,0)+IF($F$192=F615,$F$202,0)+IF($H$192=F615,$H$202,0)+IF($C$209=F615,$C$219,0)+IF($D$209=F615,$D$219,0)+IF($E$209=F615,$E$219,0)+IF($F$209=F615,$F$219,0)+IF($H$209=F615,$H$219,0)+IF($C$228=F615,$C$238,0)+IF($D$228=F615,$D$238,0)+IF($E$228=F615,$E$238,0)+IF($F$228=F615,$F$238,0)+IF($H$228=F615,$H$238,0)+IF($C$245=F615,$C$255,0)+IF($D$245=F615,$D$255,0)+IF($E$245=F615,$E$255,0)+IF($F$245=F615,$F$255,0)+IF($H$245=F615,$H$255,0)+IF($C$262=F615,$C$272,0)+IF($D$262=F615,$D$272,0)+IF($E$262=F615,$E$272,0)+IF($F$262=F615,$F$272,0)+IF($H$262=F615,$H$272,0)+IF($C$281=F615,$C$291,0)+IF($D$281=F615,$D$291,0)+IF($E$281=F615,$E$291,0)+IF($F$281=F615,$F$291,0)+IF($H$281=F615,$H$291,0)+IF($C$298=F615,$C$308,0)+IF($D$298=F615,$D$308,0)+IF($E$298=F615,$E$308,0)+IF($F$298=F615,$F$308,0)+IF($H$298=F615,$H$308,0)+IF($C$315=F615,$C$325,0)+IF($D$315=F615,$D$325,0)+IF($E$315=F615,$E$325,0)+IF($F$315=F615,$F$325,0)+IF($H$315=F615,$H$325,0)+IF($C$334=F615,$C$344,0)+IF($D$334=F615,$D$344,0)+IF($E$334=F615,$E$344,0)+IF($F$334=F615,$F$344,0)+IF($H$334=F615,$H$344,0)</f>
        <v>0</v>
      </c>
      <c r="G624" s="284"/>
      <c r="H624" s="118">
        <f>IF($C$140=H615,$C$150,0)+IF($D$140=H615,$D$150,0)+IF($E$140=H615,$E$150,0)+IF($F$140=H615,$F$150,0)+IF($H$140=H615,$H$150,0)+IF($C$157=H615,$C$167,0)+IF($D$157=H615,$D$167,0)+IF($E$157=H615,$E$167,0)+IF($F$157=H615,$F$167,0)+IF($H$157=H615,$H$167,0)+IF($C$175=H615,$C$185,0)+IF($D$175=H615,$D$185,0)+IF($E$175=H615,$E$185,0)+IF($F$175=H615,$F$185,0)+IF($H$175=H615,$H$185,0)+IF($C$192=H615,$C$202,0)+IF($D$192=H615,$D$202,0)+IF($E$192=H615,$E$202,0)+IF($F$192=H615,$F$202,0)+IF($H$192=H615,$H$202,0)+IF($C$209=H615,$C$219,0)+IF($D$209=H615,$D$219,0)+IF($E$209=H615,$E$219,0)+IF($F$209=H615,$F$219,0)+IF($H$209=H615,$H$219,0)+IF($C$228=H615,$C$238,0)+IF($D$228=H615,$D$238,0)+IF($E$228=H615,$E$238,0)+IF($F$228=H615,$F$238,0)+IF($H$228=H615,$H$238,0)+IF($C$245=H615,$C$255,0)+IF($D$245=H615,$D$255,0)+IF($E$245=H615,$E$255,0)+IF($F$245=H615,$F$255,0)+IF($H$245=H615,$H$255,0)+IF($C$262=H615,$C$272,0)+IF($D$262=H615,$D$272,0)+IF($E$262=H615,$E$272,0)+IF($F$262=H615,$F$272,0)+IF($H$262=H615,$H$272,0)+IF($C$281=H615,$C$291,0)+IF($D$281=H615,$D$291,0)+IF($E$281=H615,$E$291,0)+IF($F$281=H615,$F$291,0)+IF($H$281=H615,$H$291,0)+IF($C$298=H615,$C$308,0)+IF($D$298=H615,$D$308,0)+IF($E$298=H615,$E$308,0)+IF($F$298=H615,$F$308,0)+IF($H$298=H615,$H$308,0)+IF($C$315=H615,$C$325,0)+IF($D$315=H615,$D$325,0)+IF($E$315=H615,$E$325,0)+IF($F$315=H615,$F$325,0)+IF($H$315=H615,$H$325,0)+IF($C$334=H615,$C$344,0)+IF($D$334=H615,$D$344,0)+IF($E$334=H615,$E$344,0)+IF($F$334=H615,$F$344,0)+IF($H$334=H615,$H$344,0)</f>
        <v>0</v>
      </c>
      <c r="I624" s="60">
        <f t="shared" si="39"/>
        <v>0</v>
      </c>
    </row>
    <row r="625" spans="1:9" s="60" customFormat="1" x14ac:dyDescent="0.25">
      <c r="A625" s="138" t="s">
        <v>12</v>
      </c>
      <c r="B625" s="138"/>
      <c r="C625" s="118">
        <f>IF($C$140=C615,$C$151,0)+IF($D$140=C615,$D$151,0)+IF($E$140=C615,$E$151,0)+IF($F$140=C615,$F$151,0)+IF($H$140=C615,$H$151,0)+IF($C$157=C615,$C$168,0)+IF($D$157=C615,$D$168,0)+IF($E$157=C615,$E$168,0)+IF($F$157=C615,$F$168,0)+IF($H$157=C615,$H$168,0)+IF($C$175=C615,$C$186,0)+IF($D$175=C615,$D$186,0)+IF($E$175=C615,$E$186,0)+IF($F$175=C615,$F$186,0)+IF($H$175=C615,$H$186,0)+IF($C$192=C615,$C$203,0)+IF($D$192=C615,$D$203,0)+IF($E$192=C615,$E$203,0)+IF($F$192=C615,$F$203,0)+IF($H$192=C615,$H$203,0)+IF($C$209=C615,$C$220,0)+IF($D$209=C615,$D$220,0)+IF($E$209=C615,$E$220,0)+IF($F$209=C615,$F$220,0)+IF($H$209=C615,$H$220,0)+IF($C$228=C615,$C$239,0)+IF($D$228=C615,$D$239,0)+IF($E$228=C615,$E$239,0)+IF($F$228=C615,$F$239,0)+IF($H$228=C615,$H$239,0)+IF($C$245=C615,$C$256,0)+IF($D$245=C615,$D$256,0)+IF($E$245=C615,$E$256,0)+IF($F$245=C615,$F$256,0)+IF($H$245=C615,$H$256,0)+IF($C$262=C615,$C$273,0)+IF($D$262=C615,$D$273,0)+IF($E$262=C615,$E$273,0)+IF($F$262=C615,$F$273,0)+IF($H$262=C615,$H$273,0)+IF($C$281=C615,$C$292,0)+IF($D$281=C615,$D$292,0)+IF($E$281=C615,$E$292,0)+IF($F$281=C615,$F$292,0)+IF($H$281=C615,$H$292,0)+IF($C$298=C615,$C$309,0)+IF($D$298=C615,$D$309,0)+IF($E$298=C615,$E$309,0)+IF($F$298=C615,$F$309,0)+IF($H$298=C615,$H$309,0)+IF($C$315=C615,$C$326,0)+IF($D$315=C615,$D$326,0)+IF($E$315=C615,$E$326,0)+IF($F$315=C615,$F$326,0)+IF($H$315=C615,$H$326,0)+IF($C$334=C615,$C$345,0)+IF($D$334=C615,$D$345,0)+IF($E$334=C615,$E$345,0)+IF($F$334=C615,$F$345,0)+IF($H$334=C615,$H$345,0)</f>
        <v>0</v>
      </c>
      <c r="D625" s="118">
        <f>IF($C$140=D615,$C$151,0)+IF($D$140=D615,$D$151,0)+IF($E$140=D615,$E$151,0)+IF($F$140=D615,$F$151,0)+IF($H$140=D615,$H$151,0)+IF($C$157=D615,$C$168,0)+IF($D$157=D615,$D$168,0)+IF($E$157=D615,$E$168,0)+IF($F$157=D615,$F$168,0)+IF($H$157=D615,$H$168,0)+IF($C$175=D615,$C$186,0)+IF($D$175=D615,$D$186,0)+IF($E$175=D615,$E$186,0)+IF($F$175=D615,$F$186,0)+IF($H$175=D615,$H$186,0)+IF($C$192=D615,$C$203,0)+IF($D$192=D615,$D$203,0)+IF($E$192=D615,$E$203,0)+IF($F$192=D615,$F$203,0)+IF($H$192=D615,$H$203,0)+IF($C$209=D615,$C$220,0)+IF($D$209=D615,$D$220,0)+IF($E$209=D615,$E$220,0)+IF($F$209=D615,$F$220,0)+IF($H$209=D615,$H$220,0)+IF($C$228=D615,$C$239,0)+IF($D$228=D615,$D$239,0)+IF($E$228=D615,$E$239,0)+IF($F$228=D615,$F$239,0)+IF($H$228=D615,$H$239,0)+IF($C$245=D615,$C$256,0)+IF($D$245=D615,$D$256,0)+IF($E$245=D615,$E$256,0)+IF($F$245=D615,$F$256,0)+IF($H$245=D615,$H$256,0)+IF($C$262=D615,$C$273,0)+IF($D$262=D615,$D$273,0)+IF($E$262=D615,$E$273,0)+IF($F$262=D615,$F$273,0)+IF($H$262=D615,$H$273,0)+IF($C$281=D615,$C$292,0)+IF($D$281=D615,$D$292,0)+IF($E$281=D615,$E$292,0)+IF($F$281=D615,$F$292,0)+IF($H$281=D615,$H$292,0)+IF($C$298=D615,$C$309,0)+IF($D$298=D615,$D$309,0)+IF($E$298=D615,$E$309,0)+IF($F$298=D615,$F$309,0)+IF($H$298=D615,$H$309,0)+IF($C$315=D615,$C$326,0)+IF($D$315=D615,$D$326,0)+IF($E$315=D615,$E$326,0)+IF($F$315=D615,$F$326,0)+IF($H$315=D615,$H$326,0)+IF($C$334=D615,$C$345,0)+IF($D$334=D615,$D$345,0)+IF($E$334=D615,$E$345,0)+IF($F$334=D615,$F$345,0)+IF($H$334=D615,$H$345,0)</f>
        <v>0</v>
      </c>
      <c r="E625" s="118">
        <f>IF($C$140=E615,$C$151,0)+IF($D$140=E615,$D$151,0)+IF($E$140=E615,$E$151,0)+IF($F$140=E615,$F$151,0)+IF($H$140=E615,$H$151,0)+IF($C$157=E615,$C$168,0)+IF($D$157=E615,$D$168,0)+IF($E$157=E615,$E$168,0)+IF($F$157=E615,$F$168,0)+IF($H$157=E615,$H$168,0)+IF($C$175=E615,$C$186,0)+IF($D$175=E615,$D$186,0)+IF($E$175=E615,$E$186,0)+IF($F$175=E615,$F$186,0)+IF($H$175=E615,$H$186,0)+IF($C$192=E615,$C$203,0)+IF($D$192=E615,$D$203,0)+IF($E$192=E615,$E$203,0)+IF($F$192=E615,$F$203,0)+IF($H$192=E615,$H$203,0)+IF($C$209=E615,$C$220,0)+IF($D$209=E615,$D$220,0)+IF($E$209=E615,$E$220,0)+IF($F$209=E615,$F$220,0)+IF($H$209=E615,$H$220,0)+IF($C$228=E615,$C$239,0)+IF($D$228=E615,$D$239,0)+IF($E$228=E615,$E$239,0)+IF($F$228=E615,$F$239,0)+IF($H$228=E615,$H$239,0)+IF($C$245=E615,$C$256,0)+IF($D$245=E615,$D$256,0)+IF($E$245=E615,$E$256,0)+IF($F$245=E615,$F$256,0)+IF($H$245=E615,$H$256,0)+IF($C$262=E615,$C$273,0)+IF($D$262=E615,$D$273,0)+IF($E$262=E615,$E$273,0)+IF($F$262=E615,$F$273,0)+IF($H$262=E615,$H$273,0)+IF($C$281=E615,$C$292,0)+IF($D$281=E615,$D$292,0)+IF($E$281=E615,$E$292,0)+IF($F$281=E615,$F$292,0)+IF($H$281=E615,$H$292,0)+IF($C$298=E615,$C$309,0)+IF($D$298=E615,$D$309,0)+IF($E$298=E615,$E$309,0)+IF($F$298=E615,$F$309,0)+IF($H$298=E615,$H$309,0)+IF($C$315=E615,$C$326,0)+IF($D$315=E615,$D$326,0)+IF($E$315=E615,$E$326,0)+IF($F$315=E615,$F$326,0)+IF($H$315=E615,$H$326,0)+IF($C$334=E615,$C$345,0)+IF($D$334=E615,$D$345,0)+IF($E$334=E615,$E$345,0)+IF($F$334=E615,$F$345,0)+IF($H$334=E615,$H$345,0)</f>
        <v>0</v>
      </c>
      <c r="F625" s="149">
        <f>IF($C$140=F615,$C$151,0)+IF($D$140=F615,$D$151,0)+IF($E$140=F615,$E$151,0)+IF($F$140=F615,$F$151,0)+IF($H$140=F615,$H$151,0)+IF($C$157=F615,$C$168,0)+IF($D$157=F615,$D$168,0)+IF($E$157=F615,$E$168,0)+IF($F$157=F615,$F$168,0)+IF($H$157=F615,$H$168,0)+IF($C$175=F615,$C$186,0)+IF($D$175=F615,$D$186,0)+IF($E$175=F615,$E$186,0)+IF($F$175=F615,$F$186,0)+IF($H$175=F615,$H$186,0)+IF($C$192=F615,$C$203,0)+IF($D$192=F615,$D$203,0)+IF($E$192=F615,$E$203,0)+IF($F$192=F615,$F$203,0)+IF($H$192=F615,$H$203,0)+IF($C$209=F615,$C$220,0)+IF($D$209=F615,$D$220,0)+IF($E$209=F615,$E$220,0)+IF($F$209=F615,$F$220,0)+IF($H$209=F615,$H$220,0)+IF($C$228=F615,$C$239,0)+IF($D$228=F615,$D$239,0)+IF($E$228=F615,$E$239,0)+IF($F$228=F615,$F$239,0)+IF($H$228=F615,$H$239,0)+IF($C$245=F615,$C$256,0)+IF($D$245=F615,$D$256,0)+IF($E$245=F615,$E$256,0)+IF($F$245=F615,$F$256,0)+IF($H$245=F615,$H$256,0)+IF($C$262=F615,$C$273,0)+IF($D$262=F615,$D$273,0)+IF($E$262=F615,$E$273,0)+IF($F$262=F615,$F$273,0)+IF($H$262=F615,$H$273,0)+IF($C$281=F615,$C$292,0)+IF($D$281=F615,$D$292,0)+IF($E$281=F615,$E$292,0)+IF($F$281=F615,$F$292,0)+IF($H$281=F615,$H$292,0)+IF($C$298=F615,$C$309,0)+IF($D$298=F615,$D$309,0)+IF($E$298=F615,$E$309,0)+IF($F$298=F615,$F$309,0)+IF($H$298=F615,$H$309,0)+IF($C$315=F615,$C$326,0)+IF($D$315=F615,$D$326,0)+IF($E$315=F615,$E$326,0)+IF($F$315=F615,$F$326,0)+IF($H$315=F615,$H$326,0)+IF($C$334=F615,$C$345,0)+IF($D$334=F615,$D$345,0)+IF($E$334=F615,$E$345,0)+IF($F$334=F615,$F$345,0)+IF($H$334=F615,$H$345,0)</f>
        <v>0</v>
      </c>
      <c r="G625" s="284"/>
      <c r="H625" s="118">
        <f>IF($C$140=H615,$C$151,0)+IF($D$140=H615,$D$151,0)+IF($E$140=H615,$E$151,0)+IF($F$140=H615,$F$151,0)+IF($H$140=H615,$H$151,0)+IF($C$157=H615,$C$168,0)+IF($D$157=H615,$D$168,0)+IF($E$157=H615,$E$168,0)+IF($F$157=H615,$F$168,0)+IF($H$157=H615,$H$168,0)+IF($C$175=H615,$C$186,0)+IF($D$175=H615,$D$186,0)+IF($E$175=H615,$E$186,0)+IF($F$175=H615,$F$186,0)+IF($H$175=H615,$H$186,0)+IF($C$192=H615,$C$203,0)+IF($D$192=H615,$D$203,0)+IF($E$192=H615,$E$203,0)+IF($F$192=H615,$F$203,0)+IF($H$192=H615,$H$203,0)+IF($C$209=H615,$C$220,0)+IF($D$209=H615,$D$220,0)+IF($E$209=H615,$E$220,0)+IF($F$209=H615,$F$220,0)+IF($H$209=H615,$H$220,0)+IF($C$228=H615,$C$239,0)+IF($D$228=H615,$D$239,0)+IF($E$228=H615,$E$239,0)+IF($F$228=H615,$F$239,0)+IF($H$228=H615,$H$239,0)+IF($C$245=H615,$C$256,0)+IF($D$245=H615,$D$256,0)+IF($E$245=H615,$E$256,0)+IF($F$245=H615,$F$256,0)+IF($H$245=H615,$H$256,0)+IF($C$262=H615,$C$273,0)+IF($D$262=H615,$D$273,0)+IF($E$262=H615,$E$273,0)+IF($F$262=H615,$F$273,0)+IF($H$262=H615,$H$273,0)+IF($C$281=H615,$C$292,0)+IF($D$281=H615,$D$292,0)+IF($E$281=H615,$E$292,0)+IF($F$281=H615,$F$292,0)+IF($H$281=H615,$H$292,0)+IF($C$298=H615,$C$309,0)+IF($D$298=H615,$D$309,0)+IF($E$298=H615,$E$309,0)+IF($F$298=H615,$F$309,0)+IF($H$298=H615,$H$309,0)+IF($C$315=H615,$C$326,0)+IF($D$315=H615,$D$326,0)+IF($E$315=H615,$E$326,0)+IF($F$315=H615,$F$326,0)+IF($H$315=H615,$H$326,0)+IF($C$334=H615,$C$345,0)+IF($D$334=H615,$D$345,0)+IF($E$334=H615,$E$345,0)+IF($F$334=H615,$F$345,0)+IF($H$334=H615,$H$345,0)</f>
        <v>0</v>
      </c>
      <c r="I625" s="60">
        <f t="shared" si="39"/>
        <v>0</v>
      </c>
    </row>
    <row r="626" spans="1:9" s="60" customFormat="1" x14ac:dyDescent="0.25">
      <c r="A626" s="138" t="s">
        <v>13</v>
      </c>
      <c r="B626" s="138"/>
      <c r="C626" s="118">
        <f>IF($C$140=C615,$C$152,0)+IF($D$140=C615,$D$152,0)+IF($E$140=C615,$E$152,0)+IF($F$140=C615,$F$152,0)+IF($H$140=C615,$H$152,0)+IF($C$157=C615,$C$169,0)+IF($D$157=C615,$D$169,0)+IF($E$157=C615,$E$169,0)+IF($F$157=C615,$F$169,0)+IF($H$157=C615,$H$169,0)+IF($C$175=C615,$C$187,0)+IF($D$175=C615,$D$187,0)+IF($E$175=C615,$E$187,0)+IF($F$175=C615,$F$187,0)+IF($H$175=C615,$H$187,0)+IF($C$192=C615,$C$204,0)+IF($D$192=C615,$D$204,0)+IF($E$192=C615,$E$204,0)+IF($F$192=C615,$F$204,0)+IF($H$192=C615,$H$204,0)+IF($C$209=C615,$C$221,0)+IF($D$209=C615,$D$221,0)+IF($E$209=C615,$E$221,0)+IF($F$209=C615,$F$221,0)+IF($H$209=C615,$H$221,0)+IF($C$228=C615,$C$240,0)+IF($D$228=C615,$D$240,0)+IF($E$228=C615,$E$240,0)+IF($F$228=C615,$F$240,0)+IF($H$228=C615,$H$240,0)+IF($C$245=C615,$C$257,0)+IF($D$245=C615,$D$257,0)+IF($E$245=C615,$E$257,0)+IF($F$245=C615,$F$257,0)+IF($H$245=C615,$H$257,0)+IF($C$262=C615,$C$274,0)+IF($D$262=C615,$D$274,0)+IF($E$262=C615,$E$274,0)+IF($F$262=C615,$F$274,0)+IF($H$262=C615,$H$274,0)+IF($C$281=C615,$C$293,0)+IF($D$281=C615,$D$293,0)+IF($E$281=C615,$E$293,0)+IF($F$281=C615,$F$293,0)+IF($H$281=C615,$H$293,0)+IF($C$298=C615,$C$310,0)+IF($D$298=C615,$D$310,0)+IF($E$298=C615,$E$310,0)+IF($F$298=C615,$F$310,0)+IF($H$298=C615,$H$310,0)+IF($C$315=C615,$C$327,0)+IF($D$315=C615,$D$327,0)+IF($E$315=C615,$E$327,0)+IF($F$315=C615,$F$327,0)+IF($H$315=C615,$H$327,0)+IF($C$334=C615,$C$346,0)+IF($D$334=C615,$D$346,0)+IF($E$334=C615,$E$346,0)+IF($F$334=C615,$F$346,0)+IF($H$334=C615,$H$346,0)</f>
        <v>0</v>
      </c>
      <c r="D626" s="118">
        <f>IF($C$140=D615,$C$152,0)+IF($D$140=D615,$D$152,0)+IF($E$140=D615,$E$152,0)+IF($F$140=D615,$F$152,0)+IF($H$140=D615,$H$152,0)+IF($C$157=D615,$C$169,0)+IF($D$157=D615,$D$169,0)+IF($E$157=D615,$E$169,0)+IF($F$157=D615,$F$169,0)+IF($H$157=D615,$H$169,0)+IF($C$175=D615,$C$187,0)+IF($D$175=D615,$D$187,0)+IF($E$175=D615,$E$187,0)+IF($F$175=D615,$F$187,0)+IF($H$175=D615,$H$187,0)+IF($C$192=D615,$C$204,0)+IF($D$192=D615,$D$204,0)+IF($E$192=D615,$E$204,0)+IF($F$192=D615,$F$204,0)+IF($H$192=D615,$H$204,0)+IF($C$209=D615,$C$221,0)+IF($D$209=D615,$D$221,0)+IF($E$209=D615,$E$221,0)+IF($F$209=D615,$F$221,0)+IF($H$209=D615,$H$221,0)+IF($C$228=D615,$C$240,0)+IF($D$228=D615,$D$240,0)+IF($E$228=D615,$E$240,0)+IF($F$228=D615,$F$240,0)+IF($H$228=D615,$H$240,0)+IF($C$245=D615,$C$257,0)+IF($D$245=D615,$D$257,0)+IF($E$245=D615,$E$257,0)+IF($F$245=D615,$F$257,0)+IF($H$245=D615,$H$257,0)+IF($C$262=D615,$C$274,0)+IF($D$262=D615,$D$274,0)+IF($E$262=D615,$E$274,0)+IF($F$262=D615,$F$274,0)+IF($H$262=D615,$H$274,0)+IF($C$281=D615,$C$293,0)+IF($D$281=D615,$D$293,0)+IF($E$281=D615,$E$293,0)+IF($F$281=D615,$F$293,0)+IF($H$281=D615,$H$293,0)+IF($C$298=D615,$C$310,0)+IF($D$298=D615,$D$310,0)+IF($E$298=D615,$E$310,0)+IF($F$298=D615,$F$310,0)+IF($H$298=D615,$H$310,0)+IF($C$315=D615,$C$327,0)+IF($D$315=D615,$D$327,0)+IF($E$315=D615,$E$327,0)+IF($F$315=D615,$F$327,0)+IF($H$315=D615,$H$327,0)+IF($C$334=D615,$C$346,0)+IF($D$334=D615,$D$346,0)+IF($E$334=D615,$E$346,0)+IF($F$334=D615,$F$346,0)+IF($H$334=D615,$H$346,0)</f>
        <v>0</v>
      </c>
      <c r="E626" s="118">
        <f>IF($C$140=E615,$C$152,0)+IF($D$140=E615,$D$152,0)+IF($E$140=E615,$E$152,0)+IF($F$140=E615,$F$152,0)+IF($H$140=E615,$H$152,0)+IF($C$157=E615,$C$169,0)+IF($D$157=E615,$D$169,0)+IF($E$157=E615,$E$169,0)+IF($F$157=E615,$F$169,0)+IF($H$157=E615,$H$169,0)+IF($C$175=E615,$C$187,0)+IF($D$175=E615,$D$187,0)+IF($E$175=E615,$E$187,0)+IF($F$175=E615,$F$187,0)+IF($H$175=E615,$H$187,0)+IF($C$192=E615,$C$204,0)+IF($D$192=E615,$D$204,0)+IF($E$192=E615,$E$204,0)+IF($F$192=E615,$F$204,0)+IF($H$192=E615,$H$204,0)+IF($C$209=E615,$C$221,0)+IF($D$209=E615,$D$221,0)+IF($E$209=E615,$E$221,0)+IF($F$209=E615,$F$221,0)+IF($H$209=E615,$H$221,0)+IF($C$228=E615,$C$240,0)+IF($D$228=E615,$D$240,0)+IF($E$228=E615,$E$240,0)+IF($F$228=E615,$F$240,0)+IF($H$228=E615,$H$240,0)+IF($C$245=E615,$C$257,0)+IF($D$245=E615,$D$257,0)+IF($E$245=E615,$E$257,0)+IF($F$245=E615,$F$257,0)+IF($H$245=E615,$H$257,0)+IF($C$262=E615,$C$274,0)+IF($D$262=E615,$D$274,0)+IF($E$262=E615,$E$274,0)+IF($F$262=E615,$F$274,0)+IF($H$262=E615,$H$274,0)+IF($C$281=E615,$C$293,0)+IF($D$281=E615,$D$293,0)+IF($E$281=E615,$E$293,0)+IF($F$281=E615,$F$293,0)+IF($H$281=E615,$H$293,0)+IF($C$298=E615,$C$310,0)+IF($D$298=E615,$D$310,0)+IF($E$298=E615,$E$310,0)+IF($F$298=E615,$F$310,0)+IF($H$298=E615,$H$310,0)+IF($C$315=E615,$C$327,0)+IF($D$315=E615,$D$327,0)+IF($E$315=E615,$E$327,0)+IF($F$315=E615,$F$327,0)+IF($H$315=E615,$H$327,0)+IF($C$334=E615,$C$346,0)+IF($D$334=E615,$D$346,0)+IF($E$334=E615,$E$346,0)+IF($F$334=E615,$F$346,0)+IF($H$334=E615,$H$346,0)</f>
        <v>0</v>
      </c>
      <c r="F626" s="149">
        <f>IF($C$140=F615,$C$152,0)+IF($D$140=F615,$D$152,0)+IF($E$140=F615,$E$152,0)+IF($F$140=F615,$F$152,0)+IF($H$140=F615,$H$152,0)+IF($C$157=F615,$C$169,0)+IF($D$157=F615,$D$169,0)+IF($E$157=F615,$E$169,0)+IF($F$157=F615,$F$169,0)+IF($H$157=F615,$H$169,0)+IF($C$175=F615,$C$187,0)+IF($D$175=F615,$D$187,0)+IF($E$175=F615,$E$187,0)+IF($F$175=F615,$F$187,0)+IF($H$175=F615,$H$187,0)+IF($C$192=F615,$C$204,0)+IF($D$192=F615,$D$204,0)+IF($E$192=F615,$E$204,0)+IF($F$192=F615,$F$204,0)+IF($H$192=F615,$H$204,0)+IF($C$209=F615,$C$221,0)+IF($D$209=F615,$D$221,0)+IF($E$209=F615,$E$221,0)+IF($F$209=F615,$F$221,0)+IF($H$209=F615,$H$221,0)+IF($C$228=F615,$C$240,0)+IF($D$228=F615,$D$240,0)+IF($E$228=F615,$E$240,0)+IF($F$228=F615,$F$240,0)+IF($H$228=F615,$H$240,0)+IF($C$245=F615,$C$257,0)+IF($D$245=F615,$D$257,0)+IF($E$245=F615,$E$257,0)+IF($F$245=F615,$F$257,0)+IF($H$245=F615,$H$257,0)+IF($C$262=F615,$C$274,0)+IF($D$262=F615,$D$274,0)+IF($E$262=F615,$E$274,0)+IF($F$262=F615,$F$274,0)+IF($H$262=F615,$H$274,0)+IF($C$281=F615,$C$293,0)+IF($D$281=F615,$D$293,0)+IF($E$281=F615,$E$293,0)+IF($F$281=F615,$F$293,0)+IF($H$281=F615,$H$293,0)+IF($C$298=F615,$C$310,0)+IF($D$298=F615,$D$310,0)+IF($E$298=F615,$E$310,0)+IF($F$298=F615,$F$310,0)+IF($H$298=F615,$H$310,0)+IF($C$315=F615,$C$327,0)+IF($D$315=F615,$D$327,0)+IF($E$315=F615,$E$327,0)+IF($F$315=F615,$F$327,0)+IF($H$315=F615,$H$327,0)+IF($C$334=F615,$C$346,0)+IF($D$334=F615,$D$346,0)+IF($E$334=F615,$E$346,0)+IF($F$334=F615,$F$346,0)+IF($H$334=F615,$H$346,0)</f>
        <v>0</v>
      </c>
      <c r="G626" s="284"/>
      <c r="H626" s="118">
        <f>IF($C$140=H615,$C$152,0)+IF($D$140=H615,$D$152,0)+IF($E$140=H615,$E$152,0)+IF($F$140=H615,$F$152,0)+IF($H$140=H615,$H$152,0)+IF($C$157=H615,$C$169,0)+IF($D$157=H615,$D$169,0)+IF($E$157=H615,$E$169,0)+IF($F$157=H615,$F$169,0)+IF($H$157=H615,$H$169,0)+IF($C$175=H615,$C$187,0)+IF($D$175=H615,$D$187,0)+IF($E$175=H615,$E$187,0)+IF($F$175=H615,$F$187,0)+IF($H$175=H615,$H$187,0)+IF($C$192=H615,$C$204,0)+IF($D$192=H615,$D$204,0)+IF($E$192=H615,$E$204,0)+IF($F$192=H615,$F$204,0)+IF($H$192=H615,$H$204,0)+IF($C$209=H615,$C$221,0)+IF($D$209=H615,$D$221,0)+IF($E$209=H615,$E$221,0)+IF($F$209=H615,$F$221,0)+IF($H$209=H615,$H$221,0)+IF($C$228=H615,$C$240,0)+IF($D$228=H615,$D$240,0)+IF($E$228=H615,$E$240,0)+IF($F$228=H615,$F$240,0)+IF($H$228=H615,$H$240,0)+IF($C$245=H615,$C$257,0)+IF($D$245=H615,$D$257,0)+IF($E$245=H615,$E$257,0)+IF($F$245=H615,$F$257,0)+IF($H$245=H615,$H$257,0)+IF($C$262=H615,$C$274,0)+IF($D$262=H615,$D$274,0)+IF($E$262=H615,$E$274,0)+IF($F$262=H615,$F$274,0)+IF($H$262=H615,$H$274,0)+IF($C$281=H615,$C$293,0)+IF($D$281=H615,$D$293,0)+IF($E$281=H615,$E$293,0)+IF($F$281=H615,$F$293,0)+IF($H$281=H615,$H$293,0)+IF($C$298=H615,$C$310,0)+IF($D$298=H615,$D$310,0)+IF($E$298=H615,$E$310,0)+IF($F$298=H615,$F$310,0)+IF($H$298=H615,$H$310,0)+IF($C$315=H615,$C$327,0)+IF($D$315=H615,$D$327,0)+IF($E$315=H615,$E$327,0)+IF($F$315=H615,$F$327,0)+IF($H$315=H615,$H$327,0)+IF($C$334=H615,$C$346,0)+IF($D$334=H615,$D$346,0)+IF($E$334=H615,$E$346,0)+IF($F$334=H615,$F$346,0)+IF($H$334=H615,$H$346,0)</f>
        <v>0</v>
      </c>
      <c r="I626" s="60">
        <f t="shared" si="39"/>
        <v>0</v>
      </c>
    </row>
    <row r="627" spans="1:9" s="60" customFormat="1" x14ac:dyDescent="0.25">
      <c r="A627" s="138" t="s">
        <v>14</v>
      </c>
      <c r="B627" s="138"/>
      <c r="C627" s="118">
        <f>IF($C$140=C615,$C$153,0)+IF($D$140=C615,$D$153,0)+IF($E$140=C615,$E$153,0)+IF($F$140=C615,$F$153,0)+IF($H$140=C615,$H$153,0)+IF($C$157=C615,$C$170,0)+IF($D$157=C615,$D$170,0)+IF($E$157=C615,$E$170,0)+IF($F$157=C615,$F$170,0)+IF($H$157=C615,$H$170,0)+IF($C$175=C615,$C$188,0)+IF($D$175=C615,$D$188,0)+IF($E$175=C615,$E$188,0)+IF($F$175=C615,$F$188,0)+IF($H$175=C615,$H$188,0)+IF($C$192=C615,$C$205,0)+IF($D$192=C615,$D$205,0)+IF($E$192=C615,$E$205,0)+IF($F$192=C615,$F$205,0)+IF($H$192=C615,$H$205,0)+IF($C$209=C615,$C$222,0)+IF($D$209=C615,$D$222,0)+IF($E$209=C615,$E$222,0)+IF($F$209=C615,$F$222,0)+IF($H$209=C615,$H$222,0)+IF($C$228=C615,$C$241,0)+IF($D$228=C615,$D$241,0)+IF($E$228=C615,$E$241,0)+IF($F$228=C615,$F$241,0)+IF($H$228=C615,$H$241,0)+IF($C$245=C615,$C$258,0)+IF($D$245=C615,$D$258,0)+IF($E$245=C615,$E$258,0)+IF($F$245=C615,$F$258,0)+IF($H$245=C615,$H$258,0)+IF($C$262=C615,$C$275,0)+IF($D$262=C615,$D$275,0)+IF($E$262=C615,$E$275,0)+IF($F$262=C615,$F$275,0)+IF($H$262=C615,$H$275,0)+IF($C$281=C615,$C$294,0)+IF($D$281=C615,$D$294,0)+IF($E$281=C615,$E$294,0)+IF($F$281=C615,$F$294,0)+IF($H$281=C615,$H$294,0)+IF($C$298=C615,$C$311,0)+IF($D$298=C615,$D$311,0)+IF($E$298=C615,$E$311,0)+IF($F$298=C615,$F$311,0)+IF($H$298=C615,$H$311,0)+IF($C$315=C615,$C$328,0)+IF($D$315=C615,$D$328,0)+IF($E$315=C615,$E$328,0)+IF($F$315=C615,$F$328,0)+IF($H$315=C615,$H$328,0)+IF($C$334=C615,$C$347,0)+IF($D$334=C615,$D$347,0)+IF($E$334=C615,$E$347,0)+IF($F$334=C615,$F$347,0)+IF($H$334=C615,$H$347,0)</f>
        <v>0</v>
      </c>
      <c r="D627" s="118">
        <f>IF($C$140=D615,$C$153,0)+IF($D$140=D615,$D$153,0)+IF($E$140=D615,$E$153,0)+IF($F$140=D615,$F$153,0)+IF($H$140=D615,$H$153,0)+IF($C$157=D615,$C$170,0)+IF($D$157=D615,$D$170,0)+IF($E$157=D615,$E$170,0)+IF($F$157=D615,$F$170,0)+IF($H$157=D615,$H$170,0)+IF($C$175=D615,$C$188,0)+IF($D$175=D615,$D$188,0)+IF($E$175=D615,$E$188,0)+IF($F$175=D615,$F$188,0)+IF($H$175=D615,$H$188,0)+IF($C$192=D615,$C$205,0)+IF($D$192=D615,$D$205,0)+IF($E$192=D615,$E$205,0)+IF($F$192=D615,$F$205,0)+IF($H$192=D615,$H$205,0)+IF($C$209=D615,$C$222,0)+IF($D$209=D615,$D$222,0)+IF($E$209=D615,$E$222,0)+IF($F$209=D615,$F$222,0)+IF($H$209=D615,$H$222,0)+IF($C$228=D615,$C$241,0)+IF($D$228=D615,$D$241,0)+IF($E$228=D615,$E$241,0)+IF($F$228=D615,$F$241,0)+IF($H$228=D615,$H$241,0)+IF($C$245=D615,$C$258,0)+IF($D$245=D615,$D$258,0)+IF($E$245=D615,$E$258,0)+IF($F$245=D615,$F$258,0)+IF($H$245=D615,$H$258,0)+IF($C$262=D615,$C$275,0)+IF($D$262=D615,$D$275,0)+IF($E$262=D615,$E$275,0)+IF($F$262=D615,$F$275,0)+IF($H$262=D615,$H$275,0)+IF($C$281=D615,$C$294,0)+IF($D$281=D615,$D$294,0)+IF($E$281=D615,$E$294,0)+IF($F$281=D615,$F$294,0)+IF($H$281=D615,$H$294,0)+IF($C$298=D615,$C$311,0)+IF($D$298=D615,$D$311,0)+IF($E$298=D615,$E$311,0)+IF($F$298=D615,$F$311,0)+IF($H$298=D615,$H$311,0)+IF($C$315=D615,$C$328,0)+IF($D$315=D615,$D$328,0)+IF($E$315=D615,$E$328,0)+IF($F$315=D615,$F$328,0)+IF($H$315=D615,$H$328,0)+IF($C$334=D615,$C$347,0)+IF($D$334=D615,$D$347,0)+IF($E$334=D615,$E$347,0)+IF($F$334=D615,$F$347,0)+IF($H$334=D615,$H$347,0)</f>
        <v>0</v>
      </c>
      <c r="E627" s="118">
        <f>IF($C$140=E615,$C$153,0)+IF($D$140=E615,$D$153,0)+IF($E$140=E615,$E$153,0)+IF($F$140=E615,$F$153,0)+IF($H$140=E615,$H$153,0)+IF($C$157=E615,$C$170,0)+IF($D$157=E615,$D$170,0)+IF($E$157=E615,$E$170,0)+IF($F$157=E615,$F$170,0)+IF($H$157=E615,$H$170,0)+IF($C$175=E615,$C$188,0)+IF($D$175=E615,$D$188,0)+IF($E$175=E615,$E$188,0)+IF($F$175=E615,$F$188,0)+IF($H$175=E615,$H$188,0)+IF($C$192=E615,$C$205,0)+IF($D$192=E615,$D$205,0)+IF($E$192=E615,$E$205,0)+IF($F$192=E615,$F$205,0)+IF($H$192=E615,$H$205,0)+IF($C$209=E615,$C$222,0)+IF($D$209=E615,$D$222,0)+IF($E$209=E615,$E$222,0)+IF($F$209=E615,$F$222,0)+IF($H$209=E615,$H$222,0)+IF($C$228=E615,$C$241,0)+IF($D$228=E615,$D$241,0)+IF($E$228=E615,$E$241,0)+IF($F$228=E615,$F$241,0)+IF($H$228=E615,$H$241,0)+IF($C$245=E615,$C$258,0)+IF($D$245=E615,$D$258,0)+IF($E$245=E615,$E$258,0)+IF($F$245=E615,$F$258,0)+IF($H$245=E615,$H$258,0)+IF($C$262=E615,$C$275,0)+IF($D$262=E615,$D$275,0)+IF($E$262=E615,$E$275,0)+IF($F$262=E615,$F$275,0)+IF($H$262=E615,$H$275,0)+IF($C$281=E615,$C$294,0)+IF($D$281=E615,$D$294,0)+IF($E$281=E615,$E$294,0)+IF($F$281=E615,$F$294,0)+IF($H$281=E615,$H$294,0)+IF($C$298=E615,$C$311,0)+IF($D$298=E615,$D$311,0)+IF($E$298=E615,$E$311,0)+IF($F$298=E615,$F$311,0)+IF($H$298=E615,$H$311,0)+IF($C$315=E615,$C$328,0)+IF($D$315=E615,$D$328,0)+IF($E$315=E615,$E$328,0)+IF($F$315=E615,$F$328,0)+IF($H$315=E615,$H$328,0)+IF($C$334=E615,$C$347,0)+IF($D$334=E615,$D$347,0)+IF($E$334=E615,$E$347,0)+IF($F$334=E615,$F$347,0)+IF($H$334=E615,$H$347,0)</f>
        <v>0</v>
      </c>
      <c r="F627" s="149">
        <f>IF($C$140=F615,$C$153,0)+IF($D$140=F615,$D$153,0)+IF($E$140=F615,$E$153,0)+IF($F$140=F615,$F$153,0)+IF($H$140=F615,$H$153,0)+IF($C$157=F615,$C$170,0)+IF($D$157=F615,$D$170,0)+IF($E$157=F615,$E$170,0)+IF($F$157=F615,$F$170,0)+IF($H$157=F615,$H$170,0)+IF($C$175=F615,$C$188,0)+IF($D$175=F615,$D$188,0)+IF($E$175=F615,$E$188,0)+IF($F$175=F615,$F$188,0)+IF($H$175=F615,$H$188,0)+IF($C$192=F615,$C$205,0)+IF($D$192=F615,$D$205,0)+IF($E$192=F615,$E$205,0)+IF($F$192=F615,$F$205,0)+IF($H$192=F615,$H$205,0)+IF($C$209=F615,$C$222,0)+IF($D$209=F615,$D$222,0)+IF($E$209=F615,$E$222,0)+IF($F$209=F615,$F$222,0)+IF($H$209=F615,$H$222,0)+IF($C$228=F615,$C$241,0)+IF($D$228=F615,$D$241,0)+IF($E$228=F615,$E$241,0)+IF($F$228=F615,$F$241,0)+IF($H$228=F615,$H$241,0)+IF($C$245=F615,$C$258,0)+IF($D$245=F615,$D$258,0)+IF($E$245=F615,$E$258,0)+IF($F$245=F615,$F$258,0)+IF($H$245=F615,$H$258,0)+IF($C$262=F615,$C$275,0)+IF($D$262=F615,$D$275,0)+IF($E$262=F615,$E$275,0)+IF($F$262=F615,$F$275,0)+IF($H$262=F615,$H$275,0)+IF($C$281=F615,$C$294,0)+IF($D$281=F615,$D$294,0)+IF($E$281=F615,$E$294,0)+IF($F$281=F615,$F$294,0)+IF($H$281=F615,$H$294,0)+IF($C$298=F615,$C$311,0)+IF($D$298=F615,$D$311,0)+IF($E$298=F615,$E$311,0)+IF($F$298=F615,$F$311,0)+IF($H$298=F615,$H$311,0)+IF($C$315=F615,$C$328,0)+IF($D$315=F615,$D$328,0)+IF($E$315=F615,$E$328,0)+IF($F$315=F615,$F$328,0)+IF($H$315=F615,$H$328,0)+IF($C$334=F615,$C$347,0)+IF($D$334=F615,$D$347,0)+IF($E$334=F615,$E$347,0)+IF($F$334=F615,$F$347,0)+IF($H$334=F615,$H$347,0)</f>
        <v>0</v>
      </c>
      <c r="G627" s="284"/>
      <c r="H627" s="118">
        <f>IF($C$140=H615,$C$153,0)+IF($D$140=H615,$D$153,0)+IF($E$140=H615,$E$153,0)+IF($F$140=H615,$F$153,0)+IF($H$140=H615,$H$153,0)+IF($C$157=H615,$C$170,0)+IF($D$157=H615,$D$170,0)+IF($E$157=H615,$E$170,0)+IF($F$157=H615,$F$170,0)+IF($H$157=H615,$H$170,0)+IF($C$175=H615,$C$188,0)+IF($D$175=H615,$D$188,0)+IF($E$175=H615,$E$188,0)+IF($F$175=H615,$F$188,0)+IF($H$175=H615,$H$188,0)+IF($C$192=H615,$C$205,0)+IF($D$192=H615,$D$205,0)+IF($E$192=H615,$E$205,0)+IF($F$192=H615,$F$205,0)+IF($H$192=H615,$H$205,0)+IF($C$209=H615,$C$222,0)+IF($D$209=H615,$D$222,0)+IF($E$209=H615,$E$222,0)+IF($F$209=H615,$F$222,0)+IF($H$209=H615,$H$222,0)+IF($C$228=H615,$C$241,0)+IF($D$228=H615,$D$241,0)+IF($E$228=H615,$E$241,0)+IF($F$228=H615,$F$241,0)+IF($H$228=H615,$H$241,0)+IF($C$245=H615,$C$258,0)+IF($D$245=H615,$D$258,0)+IF($E$245=H615,$E$258,0)+IF($F$245=H615,$F$258,0)+IF($H$245=H615,$H$258,0)+IF($C$262=H615,$C$275,0)+IF($D$262=H615,$D$275,0)+IF($E$262=H615,$E$275,0)+IF($F$262=H615,$F$275,0)+IF($H$262=H615,$H$275,0)+IF($C$281=H615,$C$294,0)+IF($D$281=H615,$D$294,0)+IF($E$281=H615,$E$294,0)+IF($F$281=H615,$F$294,0)+IF($H$281=H615,$H$294,0)+IF($C$298=H615,$C$311,0)+IF($D$298=H615,$D$311,0)+IF($E$298=H615,$E$311,0)+IF($F$298=H615,$F$311,0)+IF($H$298=H615,$H$311,0)+IF($C$315=H615,$C$328,0)+IF($D$315=H615,$D$328,0)+IF($E$315=H615,$E$328,0)+IF($F$315=H615,$F$328,0)+IF($H$315=H615,$H$328,0)+IF($C$334=H615,$C$347,0)+IF($D$334=H615,$D$347,0)+IF($E$334=H615,$E$347,0)+IF($F$334=H615,$F$347,0)+IF($H$334=H615,$H$347,0)</f>
        <v>0</v>
      </c>
      <c r="I627" s="60">
        <f t="shared" si="39"/>
        <v>0</v>
      </c>
    </row>
    <row r="628" spans="1:9" s="60" customFormat="1" x14ac:dyDescent="0.25">
      <c r="A628" s="138" t="s">
        <v>280</v>
      </c>
      <c r="B628" s="138"/>
      <c r="C628" s="118">
        <f>IF($C$140=C615,$C$154,0)+IF($D$140=C615,$D$154,0)+IF($E$140=C615,$E$154,0)+IF($F$140=C615,$F$154,0)+IF($H$140=C615,$H$154,0)+IF($C$157=C615,$C$171,0)+IF($D$157=C615,$D$171,0)+IF($E$157=C615,$E$171,0)+IF($F$157=C615,$F$171,0)+IF($H$157=C615,$H$171,0)+IF($C$175=C615,$C$189,0)+IF($D$175=C615,$D$189,0)+IF($E$175=C615,$E$189,0)+IF($F$175=C615,$F$189,0)+IF($H$175=C615,$H$189,0)+IF($C$192=C615,$C$206,0)+IF($D$192=C615,$D$206,0)+IF($E$192=C615,$E$206,0)+IF($F$192=C615,$F$206,0)+IF($H$192=C615,$H$206,0)+IF($C$209=C615,$C$223,0)+IF($D$209=C615,$D$223,0)+IF($E$209=C615,$E$223,0)+IF($F$209=C615,$F$223,0)+IF($H$209=C615,$H$223,0)+IF($C$228=C615,$C$242,0)+IF($D$228=C615,$D$242,0)+IF($E$228=C615,$E$242,0)+IF($F$228=C615,$F$242,0)+IF($H$228=C615,$H$242,0)+IF($C$245=C615,$C$259,0)+IF($D$245=C615,$D$259,0)+IF($E$245=C615,$E$259,0)+IF($F$245=C615,$F$259,0)+IF($H$245=C615,$H$259,0)+IF($C$262=C615,$C$276,0)+IF($D$262=C615,$D$276,0)+IF($E$262=C615,$E$276,0)+IF($F$262=C615,$F$276,0)+IF($H$262=C615,$H$276,0)+IF($C$281=C615,$C$295,0)+IF($D$281=C615,$D$295,0)+IF($E$281=C615,$E$295,0)+IF($F$281=C615,$F$295,0)+IF($H$281=C615,$H$295,0)+IF($C$298=C615,$C$312,0)+IF($D$298=C615,$D$312,0)+IF($E$298=C615,$E$312,0)+IF($F$298=C615,$F$312,0)+IF($H$298=C615,$H$312,0)+IF($C$315=C615,$C$329,0)+IF($D$315=C615,$D$329,0)+IF($E$315=C615,$E$329,0)+IF($F$315=C615,$F$329,0)+IF($H$315=C615,$H$329,0)+IF($C$334=C615,$C$348,0)+IF($D$334=C615,$D$348,0)+IF($E$334=C615,$E$348,0)+IF($F$334=C615,$F$348,0)+IF($H$334=C615,$H$348,0)</f>
        <v>0</v>
      </c>
      <c r="D628" s="118">
        <f>IF($C$140=D615,$C$154,0)+IF($D$140=D615,$D$154,0)+IF($E$140=D615,$E$154,0)+IF($F$140=D615,$F$154,0)+IF($H$140=D615,$H$154,0)+IF($C$157=D615,$C$171,0)+IF($D$157=D615,$D$171,0)+IF($E$157=D615,$E$171,0)+IF($F$157=D615,$F$171,0)+IF($H$157=D615,$H$171,0)+IF($C$175=D615,$C$189,0)+IF($D$175=D615,$D$189,0)+IF($E$175=D615,$E$189,0)+IF($F$175=D615,$F$189,0)+IF($H$175=D615,$H$189,0)+IF($C$192=D615,$C$206,0)+IF($D$192=D615,$D$206,0)+IF($E$192=D615,$E$206,0)+IF($F$192=D615,$F$206,0)+IF($H$192=D615,$H$206,0)+IF($C$209=D615,$C$223,0)+IF($D$209=D615,$D$223,0)+IF($E$209=D615,$E$223,0)+IF($F$209=D615,$F$223,0)+IF($H$209=D615,$H$223,0)+IF($C$228=D615,$C$242,0)+IF($D$228=D615,$D$242,0)+IF($E$228=D615,$E$242,0)+IF($F$228=D615,$F$242,0)+IF($H$228=D615,$H$242,0)+IF($C$245=D615,$C$259,0)+IF($D$245=D615,$D$259,0)+IF($E$245=D615,$E$259,0)+IF($F$245=D615,$F$259,0)+IF($H$245=D615,$H$259,0)+IF($C$262=D615,$C$276,0)+IF($D$262=D615,$D$276,0)+IF($E$262=D615,$E$276,0)+IF($F$262=D615,$F$276,0)+IF($H$262=D615,$H$276,0)+IF($C$281=D615,$C$295,0)+IF($D$281=D615,$D$295,0)+IF($E$281=D615,$E$295,0)+IF($F$281=D615,$F$295,0)+IF($H$281=D615,$H$295,0)+IF($C$298=D615,$C$312,0)+IF($D$298=D615,$D$312,0)+IF($E$298=D615,$E$312,0)+IF($F$298=D615,$F$312,0)+IF($H$298=D615,$H$312,0)+IF($C$315=D615,$C$329,0)+IF($D$315=D615,$D$329,0)+IF($E$315=D615,$E$329,0)+IF($F$315=D615,$F$329,0)+IF($H$315=D615,$H$329,0)+IF($C$334=D615,$C$348,0)+IF($D$334=D615,$D$348,0)+IF($E$334=D615,$E$348,0)+IF($F$334=D615,$F$348,0)+IF($H$334=D615,$H$348,0)</f>
        <v>0</v>
      </c>
      <c r="E628" s="118">
        <f>IF($C$140=E615,$C$154,0)+IF($D$140=E615,$D$154,0)+IF($E$140=E615,$E$154,0)+IF($F$140=E615,$F$154,0)+IF($H$140=E615,$H$154,0)+IF($C$157=E615,$C$171,0)+IF($D$157=E615,$D$171,0)+IF($E$157=E615,$E$171,0)+IF($F$157=E615,$F$171,0)+IF($H$157=E615,$H$171,0)+IF($C$175=E615,$C$189,0)+IF($D$175=E615,$D$189,0)+IF($E$175=E615,$E$189,0)+IF($F$175=E615,$F$189,0)+IF($H$175=E615,$H$189,0)+IF($C$192=E615,$C$206,0)+IF($D$192=E615,$D$206,0)+IF($E$192=E615,$E$206,0)+IF($F$192=E615,$F$206,0)+IF($H$192=E615,$H$206,0)+IF($C$209=E615,$C$223,0)+IF($D$209=E615,$D$223,0)+IF($E$209=E615,$E$223,0)+IF($F$209=E615,$F$223,0)+IF($H$209=E615,$H$223,0)+IF($C$228=E615,$C$242,0)+IF($D$228=E615,$D$242,0)+IF($E$228=E615,$E$242,0)+IF($F$228=E615,$F$242,0)+IF($H$228=E615,$H$242,0)+IF($C$245=E615,$C$259,0)+IF($D$245=E615,$D$259,0)+IF($E$245=E615,$E$259,0)+IF($F$245=E615,$F$259,0)+IF($H$245=E615,$H$259,0)+IF($C$262=E615,$C$276,0)+IF($D$262=E615,$D$276,0)+IF($E$262=E615,$E$276,0)+IF($F$262=E615,$F$276,0)+IF($H$262=E615,$H$276,0)+IF($C$281=E615,$C$295,0)+IF($D$281=E615,$D$295,0)+IF($E$281=E615,$E$295,0)+IF($F$281=E615,$F$295,0)+IF($H$281=E615,$H$295,0)+IF($C$298=E615,$C$312,0)+IF($D$298=E615,$D$312,0)+IF($E$298=E615,$E$312,0)+IF($F$298=E615,$F$312,0)+IF($H$298=E615,$H$312,0)+IF($C$315=E615,$C$329,0)+IF($D$315=E615,$D$329,0)+IF($E$315=E615,$E$329,0)+IF($F$315=E615,$F$329,0)+IF($H$315=E615,$H$329,0)+IF($C$334=E615,$C$348,0)+IF($D$334=E615,$D$348,0)+IF($E$334=E615,$E$348,0)+IF($F$334=E615,$F$348,0)+IF($H$334=E615,$H$348,0)</f>
        <v>0</v>
      </c>
      <c r="F628" s="149">
        <f>IF($C$140=F615,$C$154,0)+IF($D$140=F615,$D$154,0)+IF($E$140=F615,$E$154,0)+IF($F$140=F615,$F$154,0)+IF($H$140=F615,$H$154,0)+IF($C$157=F615,$C$171,0)+IF($D$157=F615,$D$171,0)+IF($E$157=F615,$E$171,0)+IF($F$157=F615,$F$171,0)+IF($H$157=F615,$H$171,0)+IF($C$175=F615,$C$189,0)+IF($D$175=F615,$D$189,0)+IF($E$175=F615,$E$189,0)+IF($F$175=F615,$F$189,0)+IF($H$175=F615,$H$189,0)+IF($C$192=F615,$C$206,0)+IF($D$192=F615,$D$206,0)+IF($E$192=F615,$E$206,0)+IF($F$192=F615,$F$206,0)+IF($H$192=F615,$H$206,0)+IF($C$209=F615,$C$223,0)+IF($D$209=F615,$D$223,0)+IF($E$209=F615,$E$223,0)+IF($F$209=F615,$F$223,0)+IF($H$209=F615,$H$223,0)+IF($C$228=F615,$C$242,0)+IF($D$228=F615,$D$242,0)+IF($E$228=F615,$E$242,0)+IF($F$228=F615,$F$242,0)+IF($H$228=F615,$H$242,0)+IF($C$245=F615,$C$259,0)+IF($D$245=F615,$D$259,0)+IF($E$245=F615,$E$259,0)+IF($F$245=F615,$F$259,0)+IF($H$245=F615,$H$259,0)+IF($C$262=F615,$C$276,0)+IF($D$262=F615,$D$276,0)+IF($E$262=F615,$E$276,0)+IF($F$262=F615,$F$276,0)+IF($H$262=F615,$H$276,0)+IF($C$281=F615,$C$295,0)+IF($D$281=F615,$D$295,0)+IF($E$281=F615,$E$295,0)+IF($F$281=F615,$F$295,0)+IF($H$281=F615,$H$295,0)+IF($C$298=F615,$C$312,0)+IF($D$298=F615,$D$312,0)+IF($E$298=F615,$E$312,0)+IF($F$298=F615,$F$312,0)+IF($H$298=F615,$H$312,0)+IF($C$315=F615,$C$329,0)+IF($D$315=F615,$D$329,0)+IF($E$315=F615,$E$329,0)+IF($F$315=F615,$F$329,0)+IF($H$315=F615,$H$329,0)+IF($C$334=F615,$C$348,0)+IF($D$334=F615,$D$348,0)+IF($E$334=F615,$E$348,0)+IF($F$334=F615,$F$348,0)+IF($H$334=F615,$H$348,0)</f>
        <v>0</v>
      </c>
      <c r="G628" s="284"/>
      <c r="H628" s="118">
        <f>IF($C$140=H615,$C$154,0)+IF($D$140=H615,$D$154,0)+IF($E$140=H615,$E$154,0)+IF($F$140=H615,$F$154,0)+IF($H$140=H615,$H$154,0)+IF($C$157=H615,$C$171,0)+IF($D$157=H615,$D$171,0)+IF($E$157=H615,$E$171,0)+IF($F$157=H615,$F$171,0)+IF($H$157=H615,$H$171,0)+IF($C$175=H615,$C$189,0)+IF($D$175=H615,$D$189,0)+IF($E$175=H615,$E$189,0)+IF($F$175=H615,$F$189,0)+IF($H$175=H615,$H$189,0)+IF($C$192=H615,$C$206,0)+IF($D$192=H615,$D$206,0)+IF($E$192=H615,$E$206,0)+IF($F$192=H615,$F$206,0)+IF($H$192=H615,$H$206,0)+IF($C$209=H615,$C$223,0)+IF($D$209=H615,$D$223,0)+IF($E$209=H615,$E$223,0)+IF($F$209=H615,$F$223,0)+IF($H$209=H615,$H$223,0)+IF($C$228=H615,$C$242,0)+IF($D$228=H615,$D$242,0)+IF($E$228=H615,$E$242,0)+IF($F$228=H615,$F$242,0)+IF($H$228=H615,$H$242,0)+IF($C$245=H615,$C$259,0)+IF($D$245=H615,$D$259,0)+IF($E$245=H615,$E$259,0)+IF($F$245=H615,$F$259,0)+IF($H$245=H615,$H$259,0)+IF($C$262=H615,$C$276,0)+IF($D$262=H615,$D$276,0)+IF($E$262=H615,$E$276,0)+IF($F$262=H615,$F$276,0)+IF($H$262=H615,$H$276,0)+IF($C$281=H615,$C$295,0)+IF($D$281=H615,$D$295,0)+IF($E$281=H615,$E$295,0)+IF($F$281=H615,$F$295,0)+IF($H$281=H615,$H$295,0)+IF($C$298=H615,$C$312,0)+IF($D$298=H615,$D$312,0)+IF($E$298=H615,$E$312,0)+IF($F$298=H615,$F$312,0)+IF($H$298=H615,$H$312,0)+IF($C$315=H615,$C$329,0)+IF($D$315=H615,$D$329,0)+IF($E$315=H615,$E$329,0)+IF($F$315=H615,$F$329,0)+IF($H$315=H615,$H$329,0)+IF($C$334=H615,$C$348,0)+IF($D$334=H615,$D$348,0)+IF($E$334=H615,$E$348,0)+IF($F$334=H615,$F$348,0)+IF($H$334=H615,$H$348,0)</f>
        <v>0</v>
      </c>
      <c r="I628" s="60">
        <f t="shared" si="39"/>
        <v>0</v>
      </c>
    </row>
    <row r="629" spans="1:9" s="60" customFormat="1" x14ac:dyDescent="0.25">
      <c r="A629" s="153" t="s">
        <v>282</v>
      </c>
      <c r="B629" s="154"/>
      <c r="C629" s="105">
        <f>SUM(C617:C628)</f>
        <v>0</v>
      </c>
      <c r="D629" s="105">
        <f>SUM(D617:D628)</f>
        <v>0</v>
      </c>
      <c r="E629" s="105">
        <f>SUM(E617:E628)</f>
        <v>0</v>
      </c>
      <c r="F629" s="149">
        <f>SUM(F617:G628)</f>
        <v>0</v>
      </c>
      <c r="G629" s="150"/>
      <c r="H629" s="112">
        <f>SUM(H617:H628)</f>
        <v>0</v>
      </c>
      <c r="I629" s="60">
        <f t="shared" si="39"/>
        <v>0</v>
      </c>
    </row>
    <row r="630" spans="1:9" s="60" customFormat="1" x14ac:dyDescent="0.25"/>
    <row r="631" spans="1:9" s="60" customFormat="1" x14ac:dyDescent="0.25">
      <c r="A631" s="287"/>
      <c r="B631" s="288"/>
      <c r="C631" s="93" t="s">
        <v>286</v>
      </c>
      <c r="D631" s="93" t="s">
        <v>287</v>
      </c>
      <c r="E631" s="93" t="s">
        <v>288</v>
      </c>
    </row>
    <row r="632" spans="1:9" s="60" customFormat="1" x14ac:dyDescent="0.25">
      <c r="A632" s="146" t="s">
        <v>281</v>
      </c>
      <c r="B632" s="146"/>
      <c r="C632" s="93"/>
      <c r="D632" s="93"/>
      <c r="E632" s="93"/>
    </row>
    <row r="633" spans="1:9" s="60" customFormat="1" x14ac:dyDescent="0.25">
      <c r="A633" s="138" t="s">
        <v>10</v>
      </c>
      <c r="B633" s="138"/>
      <c r="C633" s="107">
        <f t="shared" ref="C633:C644" si="40">I600+I581+I564+I547+I528+I511+I494+I475+I458+I441+I411+I394</f>
        <v>0</v>
      </c>
      <c r="D633" s="107">
        <f t="shared" ref="D633:D644" si="41">I617</f>
        <v>0</v>
      </c>
      <c r="E633" s="107">
        <f>C633-D633</f>
        <v>0</v>
      </c>
    </row>
    <row r="634" spans="1:9" s="60" customFormat="1" x14ac:dyDescent="0.25">
      <c r="A634" s="138" t="s">
        <v>277</v>
      </c>
      <c r="B634" s="138"/>
      <c r="C634" s="107">
        <f t="shared" si="40"/>
        <v>0</v>
      </c>
      <c r="D634" s="107">
        <f t="shared" si="41"/>
        <v>0</v>
      </c>
      <c r="E634" s="107">
        <f t="shared" ref="E634:E644" si="42">C634-D634</f>
        <v>0</v>
      </c>
    </row>
    <row r="635" spans="1:9" s="60" customFormat="1" x14ac:dyDescent="0.25">
      <c r="A635" s="138" t="s">
        <v>278</v>
      </c>
      <c r="B635" s="138"/>
      <c r="C635" s="107">
        <f t="shared" si="40"/>
        <v>0</v>
      </c>
      <c r="D635" s="107">
        <f t="shared" si="41"/>
        <v>0</v>
      </c>
      <c r="E635" s="107">
        <f t="shared" si="42"/>
        <v>0</v>
      </c>
    </row>
    <row r="636" spans="1:9" s="60" customFormat="1" x14ac:dyDescent="0.25">
      <c r="A636" s="138" t="s">
        <v>279</v>
      </c>
      <c r="B636" s="138"/>
      <c r="C636" s="107">
        <f t="shared" si="40"/>
        <v>0</v>
      </c>
      <c r="D636" s="107">
        <f t="shared" si="41"/>
        <v>0</v>
      </c>
      <c r="E636" s="107">
        <f t="shared" si="42"/>
        <v>0</v>
      </c>
    </row>
    <row r="637" spans="1:9" s="60" customFormat="1" x14ac:dyDescent="0.25">
      <c r="A637" s="138" t="s">
        <v>324</v>
      </c>
      <c r="B637" s="138"/>
      <c r="C637" s="107">
        <f t="shared" si="40"/>
        <v>0</v>
      </c>
      <c r="D637" s="107">
        <f t="shared" si="41"/>
        <v>0</v>
      </c>
      <c r="E637" s="107">
        <f t="shared" si="42"/>
        <v>0</v>
      </c>
    </row>
    <row r="638" spans="1:9" s="60" customFormat="1" x14ac:dyDescent="0.25">
      <c r="A638" s="138" t="s">
        <v>325</v>
      </c>
      <c r="B638" s="138"/>
      <c r="C638" s="107">
        <f t="shared" si="40"/>
        <v>0</v>
      </c>
      <c r="D638" s="107">
        <f t="shared" si="41"/>
        <v>0</v>
      </c>
      <c r="E638" s="107">
        <f t="shared" si="42"/>
        <v>0</v>
      </c>
    </row>
    <row r="639" spans="1:9" s="60" customFormat="1" x14ac:dyDescent="0.25">
      <c r="A639" s="138" t="s">
        <v>15</v>
      </c>
      <c r="B639" s="138"/>
      <c r="C639" s="107">
        <f t="shared" si="40"/>
        <v>0</v>
      </c>
      <c r="D639" s="107">
        <f t="shared" si="41"/>
        <v>0</v>
      </c>
      <c r="E639" s="107">
        <f t="shared" si="42"/>
        <v>0</v>
      </c>
    </row>
    <row r="640" spans="1:9" s="60" customFormat="1" x14ac:dyDescent="0.25">
      <c r="A640" s="138" t="s">
        <v>11</v>
      </c>
      <c r="B640" s="138"/>
      <c r="C640" s="107">
        <f t="shared" si="40"/>
        <v>0</v>
      </c>
      <c r="D640" s="107">
        <f t="shared" si="41"/>
        <v>0</v>
      </c>
      <c r="E640" s="107">
        <f t="shared" si="42"/>
        <v>0</v>
      </c>
    </row>
    <row r="641" spans="1:8" s="60" customFormat="1" x14ac:dyDescent="0.25">
      <c r="A641" s="138" t="s">
        <v>12</v>
      </c>
      <c r="B641" s="138"/>
      <c r="C641" s="107">
        <f t="shared" si="40"/>
        <v>0</v>
      </c>
      <c r="D641" s="107">
        <f t="shared" si="41"/>
        <v>0</v>
      </c>
      <c r="E641" s="107">
        <f t="shared" si="42"/>
        <v>0</v>
      </c>
    </row>
    <row r="642" spans="1:8" s="60" customFormat="1" x14ac:dyDescent="0.25">
      <c r="A642" s="138" t="s">
        <v>13</v>
      </c>
      <c r="B642" s="138"/>
      <c r="C642" s="107">
        <f t="shared" si="40"/>
        <v>0</v>
      </c>
      <c r="D642" s="107">
        <f t="shared" si="41"/>
        <v>0</v>
      </c>
      <c r="E642" s="107">
        <f t="shared" si="42"/>
        <v>0</v>
      </c>
    </row>
    <row r="643" spans="1:8" s="60" customFormat="1" x14ac:dyDescent="0.25">
      <c r="A643" s="138" t="s">
        <v>14</v>
      </c>
      <c r="B643" s="138"/>
      <c r="C643" s="107">
        <f t="shared" si="40"/>
        <v>0</v>
      </c>
      <c r="D643" s="107">
        <f t="shared" si="41"/>
        <v>0</v>
      </c>
      <c r="E643" s="107">
        <f t="shared" si="42"/>
        <v>0</v>
      </c>
    </row>
    <row r="644" spans="1:8" s="60" customFormat="1" x14ac:dyDescent="0.25">
      <c r="A644" s="138" t="s">
        <v>280</v>
      </c>
      <c r="B644" s="138"/>
      <c r="C644" s="107">
        <f t="shared" si="40"/>
        <v>0</v>
      </c>
      <c r="D644" s="107">
        <f t="shared" si="41"/>
        <v>0</v>
      </c>
      <c r="E644" s="107">
        <f t="shared" si="42"/>
        <v>0</v>
      </c>
    </row>
    <row r="645" spans="1:8" s="60" customFormat="1" x14ac:dyDescent="0.25">
      <c r="A645" s="153" t="s">
        <v>282</v>
      </c>
      <c r="B645" s="154"/>
      <c r="C645" s="108">
        <f>SUM(C633:C644)</f>
        <v>0</v>
      </c>
      <c r="D645" s="108">
        <f>SUM(D633:D644)</f>
        <v>0</v>
      </c>
      <c r="E645" s="107">
        <f>C645-D645</f>
        <v>0</v>
      </c>
    </row>
    <row r="646" spans="1:8" s="60" customFormat="1" x14ac:dyDescent="0.25"/>
    <row r="647" spans="1:8" s="60" customFormat="1" x14ac:dyDescent="0.25"/>
    <row r="648" spans="1:8" s="60" customFormat="1" ht="15.75" thickBot="1" x14ac:dyDescent="0.3"/>
    <row r="649" spans="1:8" s="60" customFormat="1" ht="15.75" thickBot="1" x14ac:dyDescent="0.3">
      <c r="A649" s="104" t="s">
        <v>290</v>
      </c>
      <c r="B649" s="160">
        <f>C49</f>
        <v>0</v>
      </c>
      <c r="C649" s="161"/>
      <c r="D649" s="161"/>
      <c r="E649" s="161"/>
      <c r="F649" s="161"/>
      <c r="G649" s="161"/>
      <c r="H649" s="162"/>
    </row>
    <row r="650" spans="1:8" s="60" customFormat="1" ht="15.75" customHeight="1" thickBot="1" x14ac:dyDescent="0.3">
      <c r="A650" s="111" t="s">
        <v>273</v>
      </c>
      <c r="B650" s="163"/>
      <c r="C650" s="164"/>
      <c r="D650" s="111" t="s">
        <v>274</v>
      </c>
      <c r="E650" s="86"/>
      <c r="F650" s="111" t="s">
        <v>329</v>
      </c>
      <c r="G650" s="87">
        <f>ROUND((E650-B650)/30,0)</f>
        <v>0</v>
      </c>
      <c r="H650" s="88" t="s">
        <v>275</v>
      </c>
    </row>
    <row r="651" spans="1:8" s="60" customFormat="1" ht="15.75" customHeight="1" thickBot="1" x14ac:dyDescent="0.3">
      <c r="A651" s="111" t="s">
        <v>276</v>
      </c>
      <c r="B651" s="165">
        <f>C907</f>
        <v>0</v>
      </c>
      <c r="C651" s="166"/>
      <c r="D651" s="167" t="s">
        <v>332</v>
      </c>
      <c r="E651" s="168"/>
      <c r="F651" s="168"/>
      <c r="G651" s="165">
        <f>ROUND(B651*80/100,2)</f>
        <v>0</v>
      </c>
      <c r="H651" s="166"/>
    </row>
    <row r="652" spans="1:8" s="60" customFormat="1" ht="15.75" customHeight="1" x14ac:dyDescent="0.25"/>
    <row r="653" spans="1:8" s="60" customFormat="1" ht="15.75" customHeight="1" x14ac:dyDescent="0.25"/>
    <row r="654" spans="1:8" s="60" customFormat="1" ht="15.75" customHeight="1" x14ac:dyDescent="0.25">
      <c r="A654" s="159" t="s">
        <v>331</v>
      </c>
      <c r="B654" s="159"/>
      <c r="D654" s="117"/>
      <c r="E654" s="117"/>
      <c r="F654" s="157"/>
      <c r="G654" s="158"/>
      <c r="H654" s="117"/>
    </row>
    <row r="655" spans="1:8" s="60" customFormat="1" ht="15.75" customHeight="1" x14ac:dyDescent="0.25">
      <c r="A655" s="141" t="s">
        <v>309</v>
      </c>
      <c r="B655" s="141"/>
      <c r="C655" s="113"/>
      <c r="D655" s="113"/>
      <c r="E655" s="113"/>
      <c r="F655" s="142"/>
      <c r="G655" s="143"/>
      <c r="H655" s="113"/>
    </row>
    <row r="656" spans="1:8" s="60" customFormat="1" ht="15.75" customHeight="1" x14ac:dyDescent="0.25">
      <c r="A656" s="141" t="s">
        <v>310</v>
      </c>
      <c r="B656" s="141"/>
      <c r="C656" s="115"/>
      <c r="D656" s="115"/>
      <c r="E656" s="115"/>
      <c r="F656" s="144"/>
      <c r="G656" s="145"/>
      <c r="H656" s="115"/>
    </row>
    <row r="657" spans="1:9" s="60" customFormat="1" ht="15.75" customHeight="1" x14ac:dyDescent="0.25">
      <c r="A657" s="146" t="s">
        <v>281</v>
      </c>
      <c r="B657" s="146"/>
      <c r="C657" s="114"/>
      <c r="D657" s="114"/>
      <c r="E657" s="114"/>
      <c r="F657" s="147"/>
      <c r="G657" s="148"/>
      <c r="H657" s="114"/>
    </row>
    <row r="658" spans="1:9" s="60" customFormat="1" ht="15.75" customHeight="1" x14ac:dyDescent="0.25">
      <c r="A658" s="138" t="s">
        <v>10</v>
      </c>
      <c r="B658" s="138"/>
      <c r="C658" s="120"/>
      <c r="D658" s="120"/>
      <c r="E658" s="120"/>
      <c r="F658" s="139"/>
      <c r="G658" s="140"/>
      <c r="H658" s="120"/>
      <c r="I658" s="60">
        <f>SUM(C658:H658)</f>
        <v>0</v>
      </c>
    </row>
    <row r="659" spans="1:9" s="60" customFormat="1" ht="15.75" customHeight="1" x14ac:dyDescent="0.25">
      <c r="A659" s="138" t="s">
        <v>277</v>
      </c>
      <c r="B659" s="138"/>
      <c r="C659" s="120"/>
      <c r="D659" s="120"/>
      <c r="E659" s="120"/>
      <c r="F659" s="139"/>
      <c r="G659" s="140"/>
      <c r="H659" s="120"/>
      <c r="I659" s="60">
        <f t="shared" ref="I659:I670" si="43">SUM(C659:H659)</f>
        <v>0</v>
      </c>
    </row>
    <row r="660" spans="1:9" s="60" customFormat="1" ht="15.75" customHeight="1" x14ac:dyDescent="0.25">
      <c r="A660" s="138" t="s">
        <v>278</v>
      </c>
      <c r="B660" s="138"/>
      <c r="C660" s="120"/>
      <c r="D660" s="120"/>
      <c r="E660" s="120"/>
      <c r="F660" s="139"/>
      <c r="G660" s="140"/>
      <c r="H660" s="120"/>
      <c r="I660" s="60">
        <f t="shared" si="43"/>
        <v>0</v>
      </c>
    </row>
    <row r="661" spans="1:9" s="60" customFormat="1" ht="15.75" customHeight="1" x14ac:dyDescent="0.25">
      <c r="A661" s="138" t="s">
        <v>279</v>
      </c>
      <c r="B661" s="138"/>
      <c r="C661" s="120"/>
      <c r="D661" s="120"/>
      <c r="E661" s="120"/>
      <c r="F661" s="139"/>
      <c r="G661" s="140"/>
      <c r="H661" s="120"/>
      <c r="I661" s="60">
        <f t="shared" si="43"/>
        <v>0</v>
      </c>
    </row>
    <row r="662" spans="1:9" s="60" customFormat="1" ht="15.75" customHeight="1" x14ac:dyDescent="0.25">
      <c r="A662" s="138" t="s">
        <v>324</v>
      </c>
      <c r="B662" s="138"/>
      <c r="C662" s="120"/>
      <c r="D662" s="120"/>
      <c r="E662" s="120"/>
      <c r="F662" s="139"/>
      <c r="G662" s="140"/>
      <c r="H662" s="120"/>
      <c r="I662" s="60">
        <f t="shared" si="43"/>
        <v>0</v>
      </c>
    </row>
    <row r="663" spans="1:9" s="60" customFormat="1" ht="15.75" customHeight="1" x14ac:dyDescent="0.25">
      <c r="A663" s="138" t="s">
        <v>325</v>
      </c>
      <c r="B663" s="138"/>
      <c r="C663" s="120"/>
      <c r="D663" s="120"/>
      <c r="E663" s="120"/>
      <c r="F663" s="139"/>
      <c r="G663" s="140"/>
      <c r="H663" s="120"/>
      <c r="I663" s="60">
        <f t="shared" si="43"/>
        <v>0</v>
      </c>
    </row>
    <row r="664" spans="1:9" s="60" customFormat="1" ht="15.75" customHeight="1" x14ac:dyDescent="0.25">
      <c r="A664" s="138" t="s">
        <v>15</v>
      </c>
      <c r="B664" s="138"/>
      <c r="C664" s="120"/>
      <c r="D664" s="120"/>
      <c r="E664" s="120"/>
      <c r="F664" s="139"/>
      <c r="G664" s="140"/>
      <c r="H664" s="120"/>
      <c r="I664" s="60">
        <f t="shared" si="43"/>
        <v>0</v>
      </c>
    </row>
    <row r="665" spans="1:9" s="60" customFormat="1" ht="15.75" customHeight="1" x14ac:dyDescent="0.25">
      <c r="A665" s="138" t="s">
        <v>11</v>
      </c>
      <c r="B665" s="138"/>
      <c r="C665" s="120"/>
      <c r="D665" s="120"/>
      <c r="E665" s="120"/>
      <c r="F665" s="139"/>
      <c r="G665" s="140"/>
      <c r="H665" s="120"/>
      <c r="I665" s="60">
        <f t="shared" si="43"/>
        <v>0</v>
      </c>
    </row>
    <row r="666" spans="1:9" s="60" customFormat="1" ht="15.75" customHeight="1" x14ac:dyDescent="0.25">
      <c r="A666" s="138" t="s">
        <v>12</v>
      </c>
      <c r="B666" s="138"/>
      <c r="C666" s="120"/>
      <c r="D666" s="120"/>
      <c r="E666" s="120"/>
      <c r="F666" s="139"/>
      <c r="G666" s="140"/>
      <c r="H666" s="120"/>
      <c r="I666" s="60">
        <f t="shared" si="43"/>
        <v>0</v>
      </c>
    </row>
    <row r="667" spans="1:9" s="60" customFormat="1" ht="15.75" customHeight="1" x14ac:dyDescent="0.25">
      <c r="A667" s="138" t="s">
        <v>13</v>
      </c>
      <c r="B667" s="138"/>
      <c r="C667" s="120"/>
      <c r="D667" s="120"/>
      <c r="E667" s="120"/>
      <c r="F667" s="139"/>
      <c r="G667" s="140"/>
      <c r="H667" s="120"/>
      <c r="I667" s="60">
        <f t="shared" si="43"/>
        <v>0</v>
      </c>
    </row>
    <row r="668" spans="1:9" s="60" customFormat="1" x14ac:dyDescent="0.25">
      <c r="A668" s="138" t="s">
        <v>14</v>
      </c>
      <c r="B668" s="138"/>
      <c r="C668" s="120"/>
      <c r="D668" s="120"/>
      <c r="E668" s="120"/>
      <c r="F668" s="139"/>
      <c r="G668" s="140"/>
      <c r="H668" s="120"/>
      <c r="I668" s="60">
        <f t="shared" si="43"/>
        <v>0</v>
      </c>
    </row>
    <row r="669" spans="1:9" s="60" customFormat="1" ht="15" customHeight="1" x14ac:dyDescent="0.25">
      <c r="A669" s="138" t="s">
        <v>280</v>
      </c>
      <c r="B669" s="138"/>
      <c r="C669" s="120"/>
      <c r="D669" s="120"/>
      <c r="E669" s="120"/>
      <c r="F669" s="139"/>
      <c r="G669" s="140"/>
      <c r="H669" s="120"/>
      <c r="I669" s="60">
        <f t="shared" si="43"/>
        <v>0</v>
      </c>
    </row>
    <row r="670" spans="1:9" s="60" customFormat="1" ht="15" customHeight="1" x14ac:dyDescent="0.25">
      <c r="A670" s="153" t="s">
        <v>282</v>
      </c>
      <c r="B670" s="154"/>
      <c r="C670" s="108">
        <f>SUM(C658:C669)</f>
        <v>0</v>
      </c>
      <c r="D670" s="108">
        <f t="shared" ref="D670:E670" si="44">SUM(D658:D669)</f>
        <v>0</v>
      </c>
      <c r="E670" s="108">
        <f t="shared" si="44"/>
        <v>0</v>
      </c>
      <c r="F670" s="155">
        <f>SUM(F658:G669)</f>
        <v>0</v>
      </c>
      <c r="G670" s="156"/>
      <c r="H670" s="121">
        <f>SUM(H658:H669)</f>
        <v>0</v>
      </c>
      <c r="I670" s="60">
        <f t="shared" si="43"/>
        <v>0</v>
      </c>
    </row>
    <row r="671" spans="1:9" s="60" customFormat="1" ht="15" customHeight="1" x14ac:dyDescent="0.25">
      <c r="C671" s="117"/>
      <c r="D671" s="117"/>
      <c r="E671" s="117"/>
      <c r="F671" s="157"/>
      <c r="G671" s="158"/>
      <c r="H671" s="117"/>
    </row>
    <row r="672" spans="1:9" s="60" customFormat="1" ht="15.75" customHeight="1" x14ac:dyDescent="0.25">
      <c r="A672" s="141" t="s">
        <v>309</v>
      </c>
      <c r="B672" s="141"/>
      <c r="C672" s="113"/>
      <c r="D672" s="113"/>
      <c r="E672" s="113"/>
      <c r="F672" s="142"/>
      <c r="G672" s="143"/>
      <c r="H672" s="113"/>
    </row>
    <row r="673" spans="1:9" s="60" customFormat="1" ht="15.75" customHeight="1" x14ac:dyDescent="0.25">
      <c r="A673" s="141" t="s">
        <v>310</v>
      </c>
      <c r="B673" s="141"/>
      <c r="C673" s="115"/>
      <c r="D673" s="115"/>
      <c r="E673" s="115"/>
      <c r="F673" s="144"/>
      <c r="G673" s="145"/>
      <c r="H673" s="115"/>
    </row>
    <row r="674" spans="1:9" s="60" customFormat="1" ht="15.75" customHeight="1" x14ac:dyDescent="0.25">
      <c r="A674" s="146" t="s">
        <v>281</v>
      </c>
      <c r="B674" s="146"/>
      <c r="C674" s="114"/>
      <c r="D674" s="114"/>
      <c r="E674" s="114"/>
      <c r="F674" s="147"/>
      <c r="G674" s="148"/>
      <c r="H674" s="114"/>
    </row>
    <row r="675" spans="1:9" s="60" customFormat="1" ht="15.75" customHeight="1" x14ac:dyDescent="0.25">
      <c r="A675" s="138" t="s">
        <v>10</v>
      </c>
      <c r="B675" s="138"/>
      <c r="C675" s="120"/>
      <c r="D675" s="120"/>
      <c r="E675" s="120"/>
      <c r="F675" s="139"/>
      <c r="G675" s="140"/>
      <c r="H675" s="120"/>
      <c r="I675" s="60">
        <f>SUM(C675:H675)</f>
        <v>0</v>
      </c>
    </row>
    <row r="676" spans="1:9" s="60" customFormat="1" ht="15.75" customHeight="1" x14ac:dyDescent="0.25">
      <c r="A676" s="138" t="s">
        <v>277</v>
      </c>
      <c r="B676" s="138"/>
      <c r="C676" s="120"/>
      <c r="D676" s="120"/>
      <c r="E676" s="120"/>
      <c r="F676" s="139"/>
      <c r="G676" s="140"/>
      <c r="H676" s="120"/>
      <c r="I676" s="60">
        <f t="shared" ref="I676:I687" si="45">SUM(C676:H676)</f>
        <v>0</v>
      </c>
    </row>
    <row r="677" spans="1:9" s="60" customFormat="1" ht="15.75" customHeight="1" x14ac:dyDescent="0.25">
      <c r="A677" s="138" t="s">
        <v>278</v>
      </c>
      <c r="B677" s="138"/>
      <c r="C677" s="120"/>
      <c r="D677" s="120"/>
      <c r="E677" s="120"/>
      <c r="F677" s="139"/>
      <c r="G677" s="140"/>
      <c r="H677" s="120"/>
      <c r="I677" s="60">
        <f t="shared" si="45"/>
        <v>0</v>
      </c>
    </row>
    <row r="678" spans="1:9" s="60" customFormat="1" ht="15.75" customHeight="1" x14ac:dyDescent="0.25">
      <c r="A678" s="138" t="s">
        <v>279</v>
      </c>
      <c r="B678" s="138"/>
      <c r="C678" s="120"/>
      <c r="D678" s="120"/>
      <c r="E678" s="120"/>
      <c r="F678" s="139"/>
      <c r="G678" s="140"/>
      <c r="H678" s="120"/>
      <c r="I678" s="60">
        <f t="shared" si="45"/>
        <v>0</v>
      </c>
    </row>
    <row r="679" spans="1:9" s="60" customFormat="1" ht="15.75" customHeight="1" x14ac:dyDescent="0.25">
      <c r="A679" s="138" t="s">
        <v>324</v>
      </c>
      <c r="B679" s="138"/>
      <c r="C679" s="120"/>
      <c r="D679" s="120"/>
      <c r="E679" s="120"/>
      <c r="F679" s="139"/>
      <c r="G679" s="140"/>
      <c r="H679" s="120"/>
      <c r="I679" s="60">
        <f t="shared" si="45"/>
        <v>0</v>
      </c>
    </row>
    <row r="680" spans="1:9" s="60" customFormat="1" ht="15.75" customHeight="1" x14ac:dyDescent="0.25">
      <c r="A680" s="138" t="s">
        <v>325</v>
      </c>
      <c r="B680" s="138"/>
      <c r="C680" s="120"/>
      <c r="D680" s="120"/>
      <c r="E680" s="120"/>
      <c r="F680" s="139"/>
      <c r="G680" s="140"/>
      <c r="H680" s="120"/>
      <c r="I680" s="60">
        <f t="shared" si="45"/>
        <v>0</v>
      </c>
    </row>
    <row r="681" spans="1:9" s="60" customFormat="1" ht="15.75" customHeight="1" x14ac:dyDescent="0.25">
      <c r="A681" s="138" t="s">
        <v>15</v>
      </c>
      <c r="B681" s="138"/>
      <c r="C681" s="120"/>
      <c r="D681" s="120"/>
      <c r="E681" s="120"/>
      <c r="F681" s="139"/>
      <c r="G681" s="140"/>
      <c r="H681" s="120"/>
      <c r="I681" s="60">
        <f t="shared" si="45"/>
        <v>0</v>
      </c>
    </row>
    <row r="682" spans="1:9" s="60" customFormat="1" ht="15.75" customHeight="1" x14ac:dyDescent="0.25">
      <c r="A682" s="138" t="s">
        <v>11</v>
      </c>
      <c r="B682" s="138"/>
      <c r="C682" s="120"/>
      <c r="D682" s="120"/>
      <c r="E682" s="120"/>
      <c r="F682" s="139"/>
      <c r="G682" s="140"/>
      <c r="H682" s="120"/>
      <c r="I682" s="60">
        <f t="shared" si="45"/>
        <v>0</v>
      </c>
    </row>
    <row r="683" spans="1:9" s="60" customFormat="1" ht="15.75" customHeight="1" x14ac:dyDescent="0.25">
      <c r="A683" s="138" t="s">
        <v>12</v>
      </c>
      <c r="B683" s="138"/>
      <c r="C683" s="120"/>
      <c r="D683" s="120"/>
      <c r="E683" s="120"/>
      <c r="F683" s="139"/>
      <c r="G683" s="140"/>
      <c r="H683" s="120"/>
      <c r="I683" s="60">
        <f t="shared" si="45"/>
        <v>0</v>
      </c>
    </row>
    <row r="684" spans="1:9" s="60" customFormat="1" ht="15.75" customHeight="1" x14ac:dyDescent="0.25">
      <c r="A684" s="138" t="s">
        <v>13</v>
      </c>
      <c r="B684" s="138"/>
      <c r="C684" s="120"/>
      <c r="D684" s="120"/>
      <c r="E684" s="120"/>
      <c r="F684" s="139"/>
      <c r="G684" s="140"/>
      <c r="H684" s="120"/>
      <c r="I684" s="60">
        <f t="shared" si="45"/>
        <v>0</v>
      </c>
    </row>
    <row r="685" spans="1:9" s="60" customFormat="1" x14ac:dyDescent="0.25">
      <c r="A685" s="138" t="s">
        <v>14</v>
      </c>
      <c r="B685" s="138"/>
      <c r="C685" s="120"/>
      <c r="D685" s="120"/>
      <c r="E685" s="120"/>
      <c r="F685" s="139"/>
      <c r="G685" s="140"/>
      <c r="H685" s="120"/>
      <c r="I685" s="60">
        <f t="shared" si="45"/>
        <v>0</v>
      </c>
    </row>
    <row r="686" spans="1:9" s="60" customFormat="1" ht="15" customHeight="1" x14ac:dyDescent="0.25">
      <c r="A686" s="138" t="s">
        <v>280</v>
      </c>
      <c r="B686" s="138"/>
      <c r="C686" s="120"/>
      <c r="D686" s="120"/>
      <c r="E686" s="120"/>
      <c r="F686" s="139"/>
      <c r="G686" s="140"/>
      <c r="H686" s="120"/>
      <c r="I686" s="60">
        <f t="shared" si="45"/>
        <v>0</v>
      </c>
    </row>
    <row r="687" spans="1:9" s="60" customFormat="1" ht="15" customHeight="1" x14ac:dyDescent="0.25">
      <c r="A687" s="153" t="s">
        <v>282</v>
      </c>
      <c r="B687" s="154"/>
      <c r="C687" s="105">
        <f>SUM(C675:C686)</f>
        <v>0</v>
      </c>
      <c r="D687" s="105">
        <f>SUM(D675:D686)</f>
        <v>0</v>
      </c>
      <c r="E687" s="105">
        <f>SUM(E675:E686)</f>
        <v>0</v>
      </c>
      <c r="F687" s="149">
        <f>SUM(F675:G686)</f>
        <v>0</v>
      </c>
      <c r="G687" s="150"/>
      <c r="H687" s="112">
        <f>SUM(H675:H686)</f>
        <v>0</v>
      </c>
      <c r="I687" s="60">
        <f t="shared" si="45"/>
        <v>0</v>
      </c>
    </row>
    <row r="688" spans="1:9" s="60" customFormat="1" x14ac:dyDescent="0.25">
      <c r="C688" s="117"/>
      <c r="D688" s="117"/>
      <c r="E688" s="117"/>
      <c r="F688" s="151"/>
      <c r="G688" s="152"/>
      <c r="H688" s="117"/>
    </row>
    <row r="689" spans="1:9" s="60" customFormat="1" x14ac:dyDescent="0.25">
      <c r="C689" s="117"/>
      <c r="D689" s="117"/>
      <c r="E689" s="117"/>
      <c r="F689" s="119"/>
      <c r="G689" s="92"/>
      <c r="H689" s="117"/>
    </row>
    <row r="690" spans="1:9" s="60" customFormat="1" ht="45.75" customHeight="1" x14ac:dyDescent="0.25">
      <c r="A690" s="289"/>
      <c r="B690" s="289"/>
      <c r="C690" s="289"/>
      <c r="D690" s="289"/>
      <c r="E690" s="289"/>
      <c r="F690" s="289"/>
      <c r="G690" s="289"/>
      <c r="H690" s="289"/>
    </row>
    <row r="691" spans="1:9" s="60" customFormat="1" x14ac:dyDescent="0.25">
      <c r="C691" s="117"/>
      <c r="D691" s="117"/>
      <c r="E691" s="117"/>
      <c r="F691" s="119"/>
      <c r="G691" s="92"/>
      <c r="H691" s="117"/>
    </row>
    <row r="692" spans="1:9" s="60" customFormat="1" x14ac:dyDescent="0.25">
      <c r="C692" s="117"/>
      <c r="D692" s="117"/>
      <c r="E692" s="117"/>
      <c r="F692" s="119"/>
      <c r="G692" s="92"/>
      <c r="H692" s="117"/>
    </row>
    <row r="693" spans="1:9" s="60" customFormat="1" x14ac:dyDescent="0.25">
      <c r="C693" s="117"/>
      <c r="D693" s="117"/>
      <c r="E693" s="117"/>
      <c r="F693" s="119"/>
      <c r="G693" s="92"/>
      <c r="H693" s="117"/>
    </row>
    <row r="694" spans="1:9" s="60" customFormat="1" x14ac:dyDescent="0.25">
      <c r="C694" s="117"/>
      <c r="D694" s="117"/>
      <c r="E694" s="117"/>
      <c r="F694" s="119"/>
      <c r="G694" s="92"/>
      <c r="H694" s="117"/>
    </row>
    <row r="695" spans="1:9" s="60" customFormat="1" x14ac:dyDescent="0.25">
      <c r="C695" s="117"/>
      <c r="D695" s="117"/>
      <c r="E695" s="117"/>
      <c r="F695" s="119"/>
      <c r="G695" s="92"/>
      <c r="H695" s="117"/>
    </row>
    <row r="696" spans="1:9" s="60" customFormat="1" x14ac:dyDescent="0.25">
      <c r="C696" s="117"/>
      <c r="D696" s="117"/>
      <c r="E696" s="117"/>
      <c r="F696" s="119"/>
      <c r="G696" s="92"/>
      <c r="H696" s="117"/>
    </row>
    <row r="697" spans="1:9" s="60" customFormat="1" x14ac:dyDescent="0.25">
      <c r="C697" s="117"/>
      <c r="D697" s="117"/>
      <c r="E697" s="117"/>
      <c r="F697" s="119"/>
      <c r="G697" s="92"/>
      <c r="H697" s="117"/>
    </row>
    <row r="698" spans="1:9" s="60" customFormat="1" x14ac:dyDescent="0.25">
      <c r="C698" s="117"/>
      <c r="D698" s="117"/>
      <c r="E698" s="117"/>
      <c r="F698" s="119"/>
      <c r="G698" s="92"/>
      <c r="H698" s="117"/>
    </row>
    <row r="699" spans="1:9" s="60" customFormat="1" ht="15.75" customHeight="1" x14ac:dyDescent="0.25">
      <c r="A699" s="159" t="s">
        <v>331</v>
      </c>
      <c r="B699" s="159"/>
      <c r="D699" s="117"/>
      <c r="E699" s="117"/>
      <c r="F699" s="157"/>
      <c r="G699" s="158"/>
      <c r="H699" s="117"/>
    </row>
    <row r="700" spans="1:9" s="60" customFormat="1" ht="15.75" customHeight="1" x14ac:dyDescent="0.25">
      <c r="A700" s="141" t="s">
        <v>309</v>
      </c>
      <c r="B700" s="141"/>
      <c r="C700" s="113"/>
      <c r="D700" s="113"/>
      <c r="E700" s="113"/>
      <c r="F700" s="142"/>
      <c r="G700" s="143"/>
      <c r="H700" s="113"/>
    </row>
    <row r="701" spans="1:9" s="60" customFormat="1" ht="15.75" customHeight="1" x14ac:dyDescent="0.25">
      <c r="A701" s="141" t="s">
        <v>310</v>
      </c>
      <c r="B701" s="141"/>
      <c r="C701" s="115"/>
      <c r="D701" s="115"/>
      <c r="E701" s="115"/>
      <c r="F701" s="144"/>
      <c r="G701" s="145"/>
      <c r="H701" s="115"/>
    </row>
    <row r="702" spans="1:9" s="60" customFormat="1" ht="15.75" customHeight="1" x14ac:dyDescent="0.25">
      <c r="A702" s="146" t="s">
        <v>281</v>
      </c>
      <c r="B702" s="146"/>
      <c r="C702" s="114"/>
      <c r="D702" s="114"/>
      <c r="E702" s="114"/>
      <c r="F702" s="147"/>
      <c r="G702" s="148"/>
      <c r="H702" s="114"/>
    </row>
    <row r="703" spans="1:9" s="60" customFormat="1" ht="15.75" customHeight="1" x14ac:dyDescent="0.25">
      <c r="A703" s="138" t="s">
        <v>10</v>
      </c>
      <c r="B703" s="138"/>
      <c r="C703" s="120"/>
      <c r="D703" s="120"/>
      <c r="E703" s="120"/>
      <c r="F703" s="139"/>
      <c r="G703" s="140"/>
      <c r="H703" s="120"/>
      <c r="I703" s="60">
        <f>SUM(C703:H703)</f>
        <v>0</v>
      </c>
    </row>
    <row r="704" spans="1:9" s="60" customFormat="1" ht="15.75" customHeight="1" x14ac:dyDescent="0.25">
      <c r="A704" s="138" t="s">
        <v>277</v>
      </c>
      <c r="B704" s="138"/>
      <c r="C704" s="120"/>
      <c r="D704" s="120"/>
      <c r="E704" s="120"/>
      <c r="F704" s="139"/>
      <c r="G704" s="140"/>
      <c r="H704" s="120"/>
      <c r="I704" s="60">
        <f t="shared" ref="I704:I715" si="46">SUM(C704:H704)</f>
        <v>0</v>
      </c>
    </row>
    <row r="705" spans="1:9" s="60" customFormat="1" ht="15.75" customHeight="1" x14ac:dyDescent="0.25">
      <c r="A705" s="138" t="s">
        <v>278</v>
      </c>
      <c r="B705" s="138"/>
      <c r="C705" s="120"/>
      <c r="D705" s="120"/>
      <c r="E705" s="120"/>
      <c r="F705" s="139"/>
      <c r="G705" s="140"/>
      <c r="H705" s="120"/>
      <c r="I705" s="60">
        <f t="shared" si="46"/>
        <v>0</v>
      </c>
    </row>
    <row r="706" spans="1:9" s="60" customFormat="1" ht="15.75" customHeight="1" x14ac:dyDescent="0.25">
      <c r="A706" s="138" t="s">
        <v>279</v>
      </c>
      <c r="B706" s="138"/>
      <c r="C706" s="120"/>
      <c r="D706" s="120"/>
      <c r="E706" s="120"/>
      <c r="F706" s="139"/>
      <c r="G706" s="140"/>
      <c r="H706" s="120"/>
      <c r="I706" s="60">
        <f t="shared" si="46"/>
        <v>0</v>
      </c>
    </row>
    <row r="707" spans="1:9" s="60" customFormat="1" ht="15.75" customHeight="1" x14ac:dyDescent="0.25">
      <c r="A707" s="138" t="s">
        <v>324</v>
      </c>
      <c r="B707" s="138"/>
      <c r="C707" s="120"/>
      <c r="D707" s="120"/>
      <c r="E707" s="120"/>
      <c r="F707" s="139"/>
      <c r="G707" s="140"/>
      <c r="H707" s="120"/>
      <c r="I707" s="60">
        <f t="shared" si="46"/>
        <v>0</v>
      </c>
    </row>
    <row r="708" spans="1:9" s="60" customFormat="1" ht="15.75" customHeight="1" x14ac:dyDescent="0.25">
      <c r="A708" s="138" t="s">
        <v>325</v>
      </c>
      <c r="B708" s="138"/>
      <c r="C708" s="120"/>
      <c r="D708" s="120"/>
      <c r="E708" s="120"/>
      <c r="F708" s="139"/>
      <c r="G708" s="140"/>
      <c r="H708" s="120"/>
      <c r="I708" s="60">
        <f t="shared" si="46"/>
        <v>0</v>
      </c>
    </row>
    <row r="709" spans="1:9" s="60" customFormat="1" ht="15.75" customHeight="1" x14ac:dyDescent="0.25">
      <c r="A709" s="138" t="s">
        <v>15</v>
      </c>
      <c r="B709" s="138"/>
      <c r="C709" s="120"/>
      <c r="D709" s="120"/>
      <c r="E709" s="120"/>
      <c r="F709" s="139"/>
      <c r="G709" s="140"/>
      <c r="H709" s="120"/>
      <c r="I709" s="60">
        <f t="shared" si="46"/>
        <v>0</v>
      </c>
    </row>
    <row r="710" spans="1:9" s="60" customFormat="1" ht="15.75" customHeight="1" x14ac:dyDescent="0.25">
      <c r="A710" s="138" t="s">
        <v>11</v>
      </c>
      <c r="B710" s="138"/>
      <c r="C710" s="120"/>
      <c r="D710" s="120"/>
      <c r="E710" s="120"/>
      <c r="F710" s="139"/>
      <c r="G710" s="140"/>
      <c r="H710" s="120"/>
      <c r="I710" s="60">
        <f t="shared" si="46"/>
        <v>0</v>
      </c>
    </row>
    <row r="711" spans="1:9" s="60" customFormat="1" ht="15.75" customHeight="1" x14ac:dyDescent="0.25">
      <c r="A711" s="138" t="s">
        <v>12</v>
      </c>
      <c r="B711" s="138"/>
      <c r="C711" s="120"/>
      <c r="D711" s="120"/>
      <c r="E711" s="120"/>
      <c r="F711" s="139"/>
      <c r="G711" s="140"/>
      <c r="H711" s="120"/>
      <c r="I711" s="60">
        <f t="shared" si="46"/>
        <v>0</v>
      </c>
    </row>
    <row r="712" spans="1:9" s="60" customFormat="1" ht="15.75" customHeight="1" x14ac:dyDescent="0.25">
      <c r="A712" s="138" t="s">
        <v>13</v>
      </c>
      <c r="B712" s="138"/>
      <c r="C712" s="120"/>
      <c r="D712" s="120"/>
      <c r="E712" s="120"/>
      <c r="F712" s="139"/>
      <c r="G712" s="140"/>
      <c r="H712" s="120"/>
      <c r="I712" s="60">
        <f t="shared" si="46"/>
        <v>0</v>
      </c>
    </row>
    <row r="713" spans="1:9" s="60" customFormat="1" x14ac:dyDescent="0.25">
      <c r="A713" s="138" t="s">
        <v>14</v>
      </c>
      <c r="B713" s="138"/>
      <c r="C713" s="120"/>
      <c r="D713" s="120"/>
      <c r="E713" s="120"/>
      <c r="F713" s="139"/>
      <c r="G713" s="140"/>
      <c r="H713" s="120"/>
      <c r="I713" s="60">
        <f t="shared" si="46"/>
        <v>0</v>
      </c>
    </row>
    <row r="714" spans="1:9" s="60" customFormat="1" ht="15" customHeight="1" x14ac:dyDescent="0.25">
      <c r="A714" s="138" t="s">
        <v>280</v>
      </c>
      <c r="B714" s="138"/>
      <c r="C714" s="120"/>
      <c r="D714" s="120"/>
      <c r="E714" s="120"/>
      <c r="F714" s="139"/>
      <c r="G714" s="140"/>
      <c r="H714" s="120"/>
      <c r="I714" s="60">
        <f t="shared" si="46"/>
        <v>0</v>
      </c>
    </row>
    <row r="715" spans="1:9" s="60" customFormat="1" ht="15" customHeight="1" x14ac:dyDescent="0.25">
      <c r="A715" s="153" t="s">
        <v>282</v>
      </c>
      <c r="B715" s="154"/>
      <c r="C715" s="105">
        <f>SUM(C703:C714)</f>
        <v>0</v>
      </c>
      <c r="D715" s="105">
        <f>SUM(D703:D714)</f>
        <v>0</v>
      </c>
      <c r="E715" s="105">
        <f>SUM(E703:E714)</f>
        <v>0</v>
      </c>
      <c r="F715" s="149">
        <f>SUM(F703:G714)</f>
        <v>0</v>
      </c>
      <c r="G715" s="150"/>
      <c r="H715" s="105">
        <f>SUM(H703:H714)</f>
        <v>0</v>
      </c>
      <c r="I715" s="60">
        <f t="shared" si="46"/>
        <v>0</v>
      </c>
    </row>
    <row r="716" spans="1:9" s="48" customFormat="1" ht="15" customHeight="1" x14ac:dyDescent="0.25">
      <c r="A716" s="47"/>
      <c r="B716" s="47"/>
      <c r="C716" s="92"/>
      <c r="D716" s="92"/>
      <c r="E716" s="92"/>
      <c r="F716" s="92"/>
      <c r="G716" s="92"/>
      <c r="H716" s="92"/>
    </row>
    <row r="717" spans="1:9" s="60" customFormat="1" ht="15.75" customHeight="1" x14ac:dyDescent="0.25">
      <c r="A717" s="141" t="s">
        <v>309</v>
      </c>
      <c r="B717" s="141"/>
      <c r="C717" s="113"/>
      <c r="D717" s="113"/>
      <c r="E717" s="113"/>
      <c r="F717" s="142"/>
      <c r="G717" s="143"/>
      <c r="H717" s="113"/>
    </row>
    <row r="718" spans="1:9" s="60" customFormat="1" ht="15.75" customHeight="1" x14ac:dyDescent="0.25">
      <c r="A718" s="141" t="s">
        <v>310</v>
      </c>
      <c r="B718" s="141"/>
      <c r="C718" s="115"/>
      <c r="D718" s="115"/>
      <c r="E718" s="115"/>
      <c r="F718" s="144"/>
      <c r="G718" s="145"/>
      <c r="H718" s="115"/>
    </row>
    <row r="719" spans="1:9" s="60" customFormat="1" ht="15.75" customHeight="1" x14ac:dyDescent="0.25">
      <c r="A719" s="146" t="s">
        <v>281</v>
      </c>
      <c r="B719" s="146"/>
      <c r="C719" s="114"/>
      <c r="D719" s="114"/>
      <c r="E719" s="114"/>
      <c r="F719" s="147"/>
      <c r="G719" s="148"/>
      <c r="H719" s="114"/>
    </row>
    <row r="720" spans="1:9" s="60" customFormat="1" x14ac:dyDescent="0.25">
      <c r="A720" s="138" t="s">
        <v>10</v>
      </c>
      <c r="B720" s="138"/>
      <c r="C720" s="120"/>
      <c r="D720" s="120"/>
      <c r="E720" s="120"/>
      <c r="F720" s="139"/>
      <c r="G720" s="140"/>
      <c r="H720" s="120"/>
      <c r="I720" s="60">
        <f>SUM(C720:H720)</f>
        <v>0</v>
      </c>
    </row>
    <row r="721" spans="1:9" s="60" customFormat="1" x14ac:dyDescent="0.25">
      <c r="A721" s="138" t="s">
        <v>277</v>
      </c>
      <c r="B721" s="138"/>
      <c r="C721" s="120"/>
      <c r="D721" s="120"/>
      <c r="E721" s="120"/>
      <c r="F721" s="139"/>
      <c r="G721" s="140"/>
      <c r="H721" s="120"/>
      <c r="I721" s="60">
        <f t="shared" ref="I721:I732" si="47">SUM(C721:H721)</f>
        <v>0</v>
      </c>
    </row>
    <row r="722" spans="1:9" s="60" customFormat="1" x14ac:dyDescent="0.25">
      <c r="A722" s="138" t="s">
        <v>278</v>
      </c>
      <c r="B722" s="138"/>
      <c r="C722" s="120"/>
      <c r="D722" s="120"/>
      <c r="E722" s="120"/>
      <c r="F722" s="139"/>
      <c r="G722" s="140"/>
      <c r="H722" s="120"/>
      <c r="I722" s="60">
        <f t="shared" si="47"/>
        <v>0</v>
      </c>
    </row>
    <row r="723" spans="1:9" s="60" customFormat="1" x14ac:dyDescent="0.25">
      <c r="A723" s="138" t="s">
        <v>279</v>
      </c>
      <c r="B723" s="138"/>
      <c r="C723" s="120"/>
      <c r="D723" s="120"/>
      <c r="E723" s="120"/>
      <c r="F723" s="139"/>
      <c r="G723" s="140"/>
      <c r="H723" s="120"/>
      <c r="I723" s="60">
        <f t="shared" si="47"/>
        <v>0</v>
      </c>
    </row>
    <row r="724" spans="1:9" s="60" customFormat="1" x14ac:dyDescent="0.25">
      <c r="A724" s="138" t="s">
        <v>324</v>
      </c>
      <c r="B724" s="138"/>
      <c r="C724" s="120"/>
      <c r="D724" s="120"/>
      <c r="E724" s="120"/>
      <c r="F724" s="139"/>
      <c r="G724" s="140"/>
      <c r="H724" s="120"/>
      <c r="I724" s="60">
        <f t="shared" si="47"/>
        <v>0</v>
      </c>
    </row>
    <row r="725" spans="1:9" s="60" customFormat="1" x14ac:dyDescent="0.25">
      <c r="A725" s="138" t="s">
        <v>325</v>
      </c>
      <c r="B725" s="138"/>
      <c r="C725" s="120"/>
      <c r="D725" s="120"/>
      <c r="E725" s="120"/>
      <c r="F725" s="139"/>
      <c r="G725" s="140"/>
      <c r="H725" s="120"/>
      <c r="I725" s="60">
        <f t="shared" si="47"/>
        <v>0</v>
      </c>
    </row>
    <row r="726" spans="1:9" s="60" customFormat="1" x14ac:dyDescent="0.25">
      <c r="A726" s="138" t="s">
        <v>15</v>
      </c>
      <c r="B726" s="138"/>
      <c r="C726" s="120"/>
      <c r="D726" s="120"/>
      <c r="E726" s="120"/>
      <c r="F726" s="139"/>
      <c r="G726" s="140"/>
      <c r="H726" s="120"/>
      <c r="I726" s="60">
        <f t="shared" si="47"/>
        <v>0</v>
      </c>
    </row>
    <row r="727" spans="1:9" s="60" customFormat="1" x14ac:dyDescent="0.25">
      <c r="A727" s="138" t="s">
        <v>11</v>
      </c>
      <c r="B727" s="138"/>
      <c r="C727" s="120"/>
      <c r="D727" s="120"/>
      <c r="E727" s="120"/>
      <c r="F727" s="139"/>
      <c r="G727" s="140"/>
      <c r="H727" s="120"/>
      <c r="I727" s="60">
        <f t="shared" si="47"/>
        <v>0</v>
      </c>
    </row>
    <row r="728" spans="1:9" s="60" customFormat="1" x14ac:dyDescent="0.25">
      <c r="A728" s="138" t="s">
        <v>12</v>
      </c>
      <c r="B728" s="138"/>
      <c r="C728" s="120"/>
      <c r="D728" s="120"/>
      <c r="E728" s="120"/>
      <c r="F728" s="139"/>
      <c r="G728" s="140"/>
      <c r="H728" s="120"/>
      <c r="I728" s="60">
        <f t="shared" si="47"/>
        <v>0</v>
      </c>
    </row>
    <row r="729" spans="1:9" s="60" customFormat="1" x14ac:dyDescent="0.25">
      <c r="A729" s="138" t="s">
        <v>13</v>
      </c>
      <c r="B729" s="138"/>
      <c r="C729" s="120"/>
      <c r="D729" s="120"/>
      <c r="E729" s="120"/>
      <c r="F729" s="139"/>
      <c r="G729" s="140"/>
      <c r="H729" s="120"/>
      <c r="I729" s="60">
        <f t="shared" si="47"/>
        <v>0</v>
      </c>
    </row>
    <row r="730" spans="1:9" s="60" customFormat="1" x14ac:dyDescent="0.25">
      <c r="A730" s="138" t="s">
        <v>14</v>
      </c>
      <c r="B730" s="138"/>
      <c r="C730" s="120"/>
      <c r="D730" s="120"/>
      <c r="E730" s="120"/>
      <c r="F730" s="139"/>
      <c r="G730" s="140"/>
      <c r="H730" s="120"/>
      <c r="I730" s="60">
        <f t="shared" si="47"/>
        <v>0</v>
      </c>
    </row>
    <row r="731" spans="1:9" s="60" customFormat="1" x14ac:dyDescent="0.25">
      <c r="A731" s="138" t="s">
        <v>280</v>
      </c>
      <c r="B731" s="138"/>
      <c r="C731" s="120"/>
      <c r="D731" s="120"/>
      <c r="E731" s="120"/>
      <c r="F731" s="139"/>
      <c r="G731" s="140"/>
      <c r="H731" s="120"/>
      <c r="I731" s="60">
        <f t="shared" si="47"/>
        <v>0</v>
      </c>
    </row>
    <row r="732" spans="1:9" s="60" customFormat="1" x14ac:dyDescent="0.25">
      <c r="A732" s="153" t="s">
        <v>282</v>
      </c>
      <c r="B732" s="154"/>
      <c r="C732" s="105">
        <f>SUM(C720:C731)</f>
        <v>0</v>
      </c>
      <c r="D732" s="105">
        <f t="shared" ref="D732:E732" si="48">SUM(D720:D731)</f>
        <v>0</v>
      </c>
      <c r="E732" s="105">
        <f t="shared" si="48"/>
        <v>0</v>
      </c>
      <c r="F732" s="149">
        <f>SUM(F720:G731)</f>
        <v>0</v>
      </c>
      <c r="G732" s="150"/>
      <c r="H732" s="112">
        <f>SUM(H720:H731)</f>
        <v>0</v>
      </c>
      <c r="I732" s="60">
        <f t="shared" si="47"/>
        <v>0</v>
      </c>
    </row>
    <row r="733" spans="1:9" s="60" customFormat="1" x14ac:dyDescent="0.25"/>
    <row r="734" spans="1:9" s="60" customFormat="1" ht="15.75" customHeight="1" x14ac:dyDescent="0.25">
      <c r="A734" s="141" t="s">
        <v>309</v>
      </c>
      <c r="B734" s="141"/>
      <c r="C734" s="113"/>
      <c r="D734" s="113"/>
      <c r="E734" s="113"/>
      <c r="F734" s="142"/>
      <c r="G734" s="143"/>
      <c r="H734" s="113"/>
    </row>
    <row r="735" spans="1:9" s="60" customFormat="1" ht="15.75" customHeight="1" x14ac:dyDescent="0.25">
      <c r="A735" s="141" t="s">
        <v>310</v>
      </c>
      <c r="B735" s="141"/>
      <c r="C735" s="115"/>
      <c r="D735" s="115"/>
      <c r="E735" s="115"/>
      <c r="F735" s="144"/>
      <c r="G735" s="145"/>
      <c r="H735" s="115"/>
    </row>
    <row r="736" spans="1:9" s="60" customFormat="1" ht="15.75" customHeight="1" x14ac:dyDescent="0.25">
      <c r="A736" s="146" t="s">
        <v>281</v>
      </c>
      <c r="B736" s="146"/>
      <c r="C736" s="114"/>
      <c r="D736" s="114"/>
      <c r="E736" s="114"/>
      <c r="F736" s="147"/>
      <c r="G736" s="148"/>
      <c r="H736" s="114"/>
    </row>
    <row r="737" spans="1:9" s="60" customFormat="1" x14ac:dyDescent="0.25">
      <c r="A737" s="138" t="s">
        <v>10</v>
      </c>
      <c r="B737" s="138"/>
      <c r="C737" s="120"/>
      <c r="D737" s="120"/>
      <c r="E737" s="120"/>
      <c r="F737" s="139"/>
      <c r="G737" s="140"/>
      <c r="H737" s="120"/>
      <c r="I737" s="60">
        <f>SUM(C737:H737)</f>
        <v>0</v>
      </c>
    </row>
    <row r="738" spans="1:9" s="60" customFormat="1" x14ac:dyDescent="0.25">
      <c r="A738" s="138" t="s">
        <v>277</v>
      </c>
      <c r="B738" s="138"/>
      <c r="C738" s="120"/>
      <c r="D738" s="120"/>
      <c r="E738" s="120"/>
      <c r="F738" s="139"/>
      <c r="G738" s="140"/>
      <c r="H738" s="120"/>
      <c r="I738" s="60">
        <f t="shared" ref="I738:I749" si="49">SUM(C738:H738)</f>
        <v>0</v>
      </c>
    </row>
    <row r="739" spans="1:9" s="60" customFormat="1" x14ac:dyDescent="0.25">
      <c r="A739" s="138" t="s">
        <v>278</v>
      </c>
      <c r="B739" s="138"/>
      <c r="C739" s="120"/>
      <c r="D739" s="120"/>
      <c r="E739" s="120"/>
      <c r="F739" s="139"/>
      <c r="G739" s="140"/>
      <c r="H739" s="120"/>
      <c r="I739" s="60">
        <f t="shared" si="49"/>
        <v>0</v>
      </c>
    </row>
    <row r="740" spans="1:9" s="60" customFormat="1" x14ac:dyDescent="0.25">
      <c r="A740" s="138" t="s">
        <v>279</v>
      </c>
      <c r="B740" s="138"/>
      <c r="C740" s="120"/>
      <c r="D740" s="120"/>
      <c r="E740" s="120"/>
      <c r="F740" s="139"/>
      <c r="G740" s="140"/>
      <c r="H740" s="120"/>
      <c r="I740" s="60">
        <f t="shared" si="49"/>
        <v>0</v>
      </c>
    </row>
    <row r="741" spans="1:9" s="60" customFormat="1" x14ac:dyDescent="0.25">
      <c r="A741" s="138" t="s">
        <v>324</v>
      </c>
      <c r="B741" s="138"/>
      <c r="C741" s="120"/>
      <c r="D741" s="120"/>
      <c r="E741" s="120"/>
      <c r="F741" s="139"/>
      <c r="G741" s="140"/>
      <c r="H741" s="120"/>
      <c r="I741" s="60">
        <f t="shared" si="49"/>
        <v>0</v>
      </c>
    </row>
    <row r="742" spans="1:9" s="60" customFormat="1" x14ac:dyDescent="0.25">
      <c r="A742" s="138" t="s">
        <v>325</v>
      </c>
      <c r="B742" s="138"/>
      <c r="C742" s="120"/>
      <c r="D742" s="120"/>
      <c r="E742" s="120"/>
      <c r="F742" s="139"/>
      <c r="G742" s="140"/>
      <c r="H742" s="120"/>
      <c r="I742" s="60">
        <f t="shared" si="49"/>
        <v>0</v>
      </c>
    </row>
    <row r="743" spans="1:9" s="60" customFormat="1" x14ac:dyDescent="0.25">
      <c r="A743" s="138" t="s">
        <v>15</v>
      </c>
      <c r="B743" s="138"/>
      <c r="C743" s="120"/>
      <c r="D743" s="120"/>
      <c r="E743" s="120"/>
      <c r="F743" s="139"/>
      <c r="G743" s="140"/>
      <c r="H743" s="120"/>
      <c r="I743" s="60">
        <f t="shared" si="49"/>
        <v>0</v>
      </c>
    </row>
    <row r="744" spans="1:9" s="60" customFormat="1" x14ac:dyDescent="0.25">
      <c r="A744" s="138" t="s">
        <v>11</v>
      </c>
      <c r="B744" s="138"/>
      <c r="C744" s="120"/>
      <c r="D744" s="120"/>
      <c r="E744" s="120"/>
      <c r="F744" s="139"/>
      <c r="G744" s="140"/>
      <c r="H744" s="120"/>
      <c r="I744" s="60">
        <f t="shared" si="49"/>
        <v>0</v>
      </c>
    </row>
    <row r="745" spans="1:9" s="60" customFormat="1" x14ac:dyDescent="0.25">
      <c r="A745" s="138" t="s">
        <v>12</v>
      </c>
      <c r="B745" s="138"/>
      <c r="C745" s="120"/>
      <c r="D745" s="120"/>
      <c r="E745" s="120"/>
      <c r="F745" s="139"/>
      <c r="G745" s="140"/>
      <c r="H745" s="120"/>
      <c r="I745" s="60">
        <f t="shared" si="49"/>
        <v>0</v>
      </c>
    </row>
    <row r="746" spans="1:9" s="60" customFormat="1" x14ac:dyDescent="0.25">
      <c r="A746" s="138" t="s">
        <v>13</v>
      </c>
      <c r="B746" s="138"/>
      <c r="C746" s="120"/>
      <c r="D746" s="120"/>
      <c r="E746" s="120"/>
      <c r="F746" s="139"/>
      <c r="G746" s="140"/>
      <c r="H746" s="120"/>
      <c r="I746" s="60">
        <f t="shared" si="49"/>
        <v>0</v>
      </c>
    </row>
    <row r="747" spans="1:9" s="60" customFormat="1" x14ac:dyDescent="0.25">
      <c r="A747" s="138" t="s">
        <v>14</v>
      </c>
      <c r="B747" s="138"/>
      <c r="C747" s="120"/>
      <c r="D747" s="120"/>
      <c r="E747" s="120"/>
      <c r="F747" s="139"/>
      <c r="G747" s="140"/>
      <c r="H747" s="120"/>
      <c r="I747" s="60">
        <f t="shared" si="49"/>
        <v>0</v>
      </c>
    </row>
    <row r="748" spans="1:9" s="60" customFormat="1" x14ac:dyDescent="0.25">
      <c r="A748" s="138" t="s">
        <v>280</v>
      </c>
      <c r="B748" s="138"/>
      <c r="C748" s="120"/>
      <c r="D748" s="120"/>
      <c r="E748" s="120"/>
      <c r="F748" s="139"/>
      <c r="G748" s="140"/>
      <c r="H748" s="120"/>
      <c r="I748" s="60">
        <f t="shared" si="49"/>
        <v>0</v>
      </c>
    </row>
    <row r="749" spans="1:9" s="60" customFormat="1" x14ac:dyDescent="0.25">
      <c r="A749" s="153" t="s">
        <v>282</v>
      </c>
      <c r="B749" s="154"/>
      <c r="C749" s="105">
        <f>SUM(C737:C748)</f>
        <v>0</v>
      </c>
      <c r="D749" s="105">
        <f>SUM(D737:D748)</f>
        <v>0</v>
      </c>
      <c r="E749" s="105">
        <f>SUM(E737:E748)</f>
        <v>0</v>
      </c>
      <c r="F749" s="149">
        <f>SUM(F737:G748)</f>
        <v>0</v>
      </c>
      <c r="G749" s="150"/>
      <c r="H749" s="112">
        <f>SUM(H737:H748)</f>
        <v>0</v>
      </c>
      <c r="I749" s="60">
        <f t="shared" si="49"/>
        <v>0</v>
      </c>
    </row>
    <row r="750" spans="1:9" s="60" customFormat="1" x14ac:dyDescent="0.25"/>
    <row r="751" spans="1:9" s="60" customFormat="1" x14ac:dyDescent="0.25"/>
    <row r="752" spans="1:9" s="60" customFormat="1" ht="15.75" customHeight="1" x14ac:dyDescent="0.25">
      <c r="A752" s="159" t="s">
        <v>331</v>
      </c>
      <c r="B752" s="159"/>
      <c r="D752" s="117"/>
      <c r="E752" s="117"/>
      <c r="F752" s="157"/>
      <c r="G752" s="158"/>
      <c r="H752" s="117"/>
    </row>
    <row r="753" spans="1:9" s="60" customFormat="1" ht="15.75" customHeight="1" x14ac:dyDescent="0.25">
      <c r="A753" s="141" t="s">
        <v>309</v>
      </c>
      <c r="B753" s="141"/>
      <c r="C753" s="113"/>
      <c r="D753" s="113"/>
      <c r="E753" s="113"/>
      <c r="F753" s="142"/>
      <c r="G753" s="143"/>
      <c r="H753" s="113"/>
    </row>
    <row r="754" spans="1:9" s="60" customFormat="1" ht="15.75" customHeight="1" x14ac:dyDescent="0.25">
      <c r="A754" s="141" t="s">
        <v>310</v>
      </c>
      <c r="B754" s="141"/>
      <c r="C754" s="115"/>
      <c r="D754" s="115"/>
      <c r="E754" s="115"/>
      <c r="F754" s="144"/>
      <c r="G754" s="145"/>
      <c r="H754" s="115"/>
    </row>
    <row r="755" spans="1:9" s="60" customFormat="1" ht="15.75" customHeight="1" x14ac:dyDescent="0.25">
      <c r="A755" s="146" t="s">
        <v>281</v>
      </c>
      <c r="B755" s="146"/>
      <c r="C755" s="114"/>
      <c r="D755" s="114"/>
      <c r="E755" s="114"/>
      <c r="F755" s="147"/>
      <c r="G755" s="148"/>
      <c r="H755" s="114"/>
    </row>
    <row r="756" spans="1:9" s="60" customFormat="1" x14ac:dyDescent="0.25">
      <c r="A756" s="138" t="s">
        <v>10</v>
      </c>
      <c r="B756" s="138"/>
      <c r="C756" s="120"/>
      <c r="D756" s="120"/>
      <c r="E756" s="120"/>
      <c r="F756" s="139"/>
      <c r="G756" s="140"/>
      <c r="H756" s="120"/>
      <c r="I756" s="60">
        <f>SUM(C756:H756)</f>
        <v>0</v>
      </c>
    </row>
    <row r="757" spans="1:9" s="60" customFormat="1" x14ac:dyDescent="0.25">
      <c r="A757" s="138" t="s">
        <v>277</v>
      </c>
      <c r="B757" s="138"/>
      <c r="C757" s="120"/>
      <c r="D757" s="120"/>
      <c r="E757" s="120"/>
      <c r="F757" s="139"/>
      <c r="G757" s="140"/>
      <c r="H757" s="120"/>
      <c r="I757" s="60">
        <f t="shared" ref="I757:I768" si="50">SUM(C757:H757)</f>
        <v>0</v>
      </c>
    </row>
    <row r="758" spans="1:9" s="60" customFormat="1" x14ac:dyDescent="0.25">
      <c r="A758" s="138" t="s">
        <v>278</v>
      </c>
      <c r="B758" s="138"/>
      <c r="C758" s="120"/>
      <c r="D758" s="120"/>
      <c r="E758" s="120"/>
      <c r="F758" s="139"/>
      <c r="G758" s="140"/>
      <c r="H758" s="120"/>
      <c r="I758" s="60">
        <f t="shared" si="50"/>
        <v>0</v>
      </c>
    </row>
    <row r="759" spans="1:9" s="60" customFormat="1" x14ac:dyDescent="0.25">
      <c r="A759" s="138" t="s">
        <v>279</v>
      </c>
      <c r="B759" s="138"/>
      <c r="C759" s="120"/>
      <c r="D759" s="120"/>
      <c r="E759" s="120"/>
      <c r="F759" s="139"/>
      <c r="G759" s="140"/>
      <c r="H759" s="120"/>
      <c r="I759" s="60">
        <f t="shared" si="50"/>
        <v>0</v>
      </c>
    </row>
    <row r="760" spans="1:9" s="60" customFormat="1" x14ac:dyDescent="0.25">
      <c r="A760" s="138" t="s">
        <v>324</v>
      </c>
      <c r="B760" s="138"/>
      <c r="C760" s="120"/>
      <c r="D760" s="120"/>
      <c r="E760" s="120"/>
      <c r="F760" s="139"/>
      <c r="G760" s="140"/>
      <c r="H760" s="120"/>
      <c r="I760" s="60">
        <f t="shared" si="50"/>
        <v>0</v>
      </c>
    </row>
    <row r="761" spans="1:9" s="60" customFormat="1" x14ac:dyDescent="0.25">
      <c r="A761" s="138" t="s">
        <v>325</v>
      </c>
      <c r="B761" s="138"/>
      <c r="C761" s="120"/>
      <c r="D761" s="120"/>
      <c r="E761" s="120"/>
      <c r="F761" s="139"/>
      <c r="G761" s="140"/>
      <c r="H761" s="120"/>
      <c r="I761" s="60">
        <f t="shared" si="50"/>
        <v>0</v>
      </c>
    </row>
    <row r="762" spans="1:9" s="60" customFormat="1" x14ac:dyDescent="0.25">
      <c r="A762" s="138" t="s">
        <v>15</v>
      </c>
      <c r="B762" s="138"/>
      <c r="C762" s="120"/>
      <c r="D762" s="120"/>
      <c r="E762" s="120"/>
      <c r="F762" s="139"/>
      <c r="G762" s="140"/>
      <c r="H762" s="120"/>
      <c r="I762" s="60">
        <f t="shared" si="50"/>
        <v>0</v>
      </c>
    </row>
    <row r="763" spans="1:9" s="60" customFormat="1" x14ac:dyDescent="0.25">
      <c r="A763" s="138" t="s">
        <v>11</v>
      </c>
      <c r="B763" s="138"/>
      <c r="C763" s="120"/>
      <c r="D763" s="120"/>
      <c r="E763" s="120"/>
      <c r="F763" s="139"/>
      <c r="G763" s="140"/>
      <c r="H763" s="120"/>
      <c r="I763" s="60">
        <f t="shared" si="50"/>
        <v>0</v>
      </c>
    </row>
    <row r="764" spans="1:9" s="60" customFormat="1" x14ac:dyDescent="0.25">
      <c r="A764" s="138" t="s">
        <v>12</v>
      </c>
      <c r="B764" s="138"/>
      <c r="C764" s="120"/>
      <c r="D764" s="120"/>
      <c r="E764" s="120"/>
      <c r="F764" s="139"/>
      <c r="G764" s="140"/>
      <c r="H764" s="120"/>
      <c r="I764" s="60">
        <f t="shared" si="50"/>
        <v>0</v>
      </c>
    </row>
    <row r="765" spans="1:9" s="60" customFormat="1" x14ac:dyDescent="0.25">
      <c r="A765" s="138" t="s">
        <v>13</v>
      </c>
      <c r="B765" s="138"/>
      <c r="C765" s="120"/>
      <c r="D765" s="120"/>
      <c r="E765" s="120"/>
      <c r="F765" s="139"/>
      <c r="G765" s="140"/>
      <c r="H765" s="120"/>
      <c r="I765" s="60">
        <f t="shared" si="50"/>
        <v>0</v>
      </c>
    </row>
    <row r="766" spans="1:9" s="60" customFormat="1" x14ac:dyDescent="0.25">
      <c r="A766" s="138" t="s">
        <v>14</v>
      </c>
      <c r="B766" s="138"/>
      <c r="C766" s="120"/>
      <c r="D766" s="120"/>
      <c r="E766" s="120"/>
      <c r="F766" s="139"/>
      <c r="G766" s="140"/>
      <c r="H766" s="120"/>
      <c r="I766" s="60">
        <f t="shared" si="50"/>
        <v>0</v>
      </c>
    </row>
    <row r="767" spans="1:9" s="60" customFormat="1" x14ac:dyDescent="0.25">
      <c r="A767" s="138" t="s">
        <v>280</v>
      </c>
      <c r="B767" s="138"/>
      <c r="C767" s="120"/>
      <c r="D767" s="120"/>
      <c r="E767" s="120"/>
      <c r="F767" s="139"/>
      <c r="G767" s="140"/>
      <c r="H767" s="120"/>
      <c r="I767" s="60">
        <f t="shared" si="50"/>
        <v>0</v>
      </c>
    </row>
    <row r="768" spans="1:9" s="60" customFormat="1" x14ac:dyDescent="0.25">
      <c r="A768" s="153" t="s">
        <v>282</v>
      </c>
      <c r="B768" s="154"/>
      <c r="C768" s="105">
        <f>SUM(C756:C767)</f>
        <v>0</v>
      </c>
      <c r="D768" s="105">
        <f>SUM(D756:D767)</f>
        <v>0</v>
      </c>
      <c r="E768" s="105">
        <f>SUM(E756:E767)</f>
        <v>0</v>
      </c>
      <c r="F768" s="149">
        <f>SUM(F756:G767)</f>
        <v>0</v>
      </c>
      <c r="G768" s="150"/>
      <c r="H768" s="112">
        <f>SUM(H756:H767)</f>
        <v>0</v>
      </c>
      <c r="I768" s="60">
        <f t="shared" si="50"/>
        <v>0</v>
      </c>
    </row>
    <row r="769" spans="1:9" s="60" customFormat="1" x14ac:dyDescent="0.25"/>
    <row r="770" spans="1:9" s="60" customFormat="1" ht="15.75" customHeight="1" x14ac:dyDescent="0.25">
      <c r="A770" s="141" t="s">
        <v>309</v>
      </c>
      <c r="B770" s="141"/>
      <c r="C770" s="113"/>
      <c r="D770" s="113"/>
      <c r="E770" s="113"/>
      <c r="F770" s="142"/>
      <c r="G770" s="143"/>
      <c r="H770" s="113"/>
    </row>
    <row r="771" spans="1:9" s="60" customFormat="1" ht="15.75" customHeight="1" x14ac:dyDescent="0.25">
      <c r="A771" s="141" t="s">
        <v>310</v>
      </c>
      <c r="B771" s="141"/>
      <c r="C771" s="115"/>
      <c r="D771" s="115"/>
      <c r="E771" s="115"/>
      <c r="F771" s="144"/>
      <c r="G771" s="145"/>
      <c r="H771" s="115"/>
    </row>
    <row r="772" spans="1:9" s="60" customFormat="1" ht="15.75" customHeight="1" x14ac:dyDescent="0.25">
      <c r="A772" s="146" t="s">
        <v>281</v>
      </c>
      <c r="B772" s="146"/>
      <c r="C772" s="114"/>
      <c r="D772" s="114"/>
      <c r="E772" s="114"/>
      <c r="F772" s="147"/>
      <c r="G772" s="148"/>
      <c r="H772" s="114"/>
    </row>
    <row r="773" spans="1:9" s="60" customFormat="1" x14ac:dyDescent="0.25">
      <c r="A773" s="138" t="s">
        <v>10</v>
      </c>
      <c r="B773" s="138"/>
      <c r="C773" s="120"/>
      <c r="D773" s="120"/>
      <c r="E773" s="120"/>
      <c r="F773" s="139"/>
      <c r="G773" s="140"/>
      <c r="H773" s="120"/>
      <c r="I773" s="60">
        <f>SUM(C773:H773)</f>
        <v>0</v>
      </c>
    </row>
    <row r="774" spans="1:9" s="60" customFormat="1" x14ac:dyDescent="0.25">
      <c r="A774" s="138" t="s">
        <v>277</v>
      </c>
      <c r="B774" s="138"/>
      <c r="C774" s="120"/>
      <c r="D774" s="120"/>
      <c r="E774" s="120"/>
      <c r="F774" s="139"/>
      <c r="G774" s="140"/>
      <c r="H774" s="120"/>
      <c r="I774" s="60">
        <f t="shared" ref="I774:I785" si="51">SUM(C774:H774)</f>
        <v>0</v>
      </c>
    </row>
    <row r="775" spans="1:9" s="60" customFormat="1" x14ac:dyDescent="0.25">
      <c r="A775" s="138" t="s">
        <v>278</v>
      </c>
      <c r="B775" s="138"/>
      <c r="C775" s="120"/>
      <c r="D775" s="120"/>
      <c r="E775" s="120"/>
      <c r="F775" s="139"/>
      <c r="G775" s="140"/>
      <c r="H775" s="120"/>
      <c r="I775" s="60">
        <f t="shared" si="51"/>
        <v>0</v>
      </c>
    </row>
    <row r="776" spans="1:9" s="60" customFormat="1" x14ac:dyDescent="0.25">
      <c r="A776" s="138" t="s">
        <v>279</v>
      </c>
      <c r="B776" s="138"/>
      <c r="C776" s="120"/>
      <c r="D776" s="120"/>
      <c r="E776" s="120"/>
      <c r="F776" s="139"/>
      <c r="G776" s="140"/>
      <c r="H776" s="120"/>
      <c r="I776" s="60">
        <f t="shared" si="51"/>
        <v>0</v>
      </c>
    </row>
    <row r="777" spans="1:9" s="60" customFormat="1" x14ac:dyDescent="0.25">
      <c r="A777" s="138" t="s">
        <v>324</v>
      </c>
      <c r="B777" s="138"/>
      <c r="C777" s="120"/>
      <c r="D777" s="120"/>
      <c r="E777" s="120"/>
      <c r="F777" s="139"/>
      <c r="G777" s="140"/>
      <c r="H777" s="120"/>
      <c r="I777" s="60">
        <f t="shared" si="51"/>
        <v>0</v>
      </c>
    </row>
    <row r="778" spans="1:9" s="60" customFormat="1" x14ac:dyDescent="0.25">
      <c r="A778" s="138" t="s">
        <v>325</v>
      </c>
      <c r="B778" s="138"/>
      <c r="C778" s="120"/>
      <c r="D778" s="120"/>
      <c r="E778" s="120"/>
      <c r="F778" s="139"/>
      <c r="G778" s="140"/>
      <c r="H778" s="120"/>
      <c r="I778" s="60">
        <f t="shared" si="51"/>
        <v>0</v>
      </c>
    </row>
    <row r="779" spans="1:9" s="60" customFormat="1" x14ac:dyDescent="0.25">
      <c r="A779" s="138" t="s">
        <v>15</v>
      </c>
      <c r="B779" s="138"/>
      <c r="C779" s="120"/>
      <c r="D779" s="120"/>
      <c r="E779" s="120"/>
      <c r="F779" s="139"/>
      <c r="G779" s="140"/>
      <c r="H779" s="120"/>
      <c r="I779" s="60">
        <f t="shared" si="51"/>
        <v>0</v>
      </c>
    </row>
    <row r="780" spans="1:9" s="60" customFormat="1" x14ac:dyDescent="0.25">
      <c r="A780" s="138" t="s">
        <v>11</v>
      </c>
      <c r="B780" s="138"/>
      <c r="C780" s="120"/>
      <c r="D780" s="120"/>
      <c r="E780" s="120"/>
      <c r="F780" s="139"/>
      <c r="G780" s="140"/>
      <c r="H780" s="120"/>
      <c r="I780" s="60">
        <f t="shared" si="51"/>
        <v>0</v>
      </c>
    </row>
    <row r="781" spans="1:9" s="60" customFormat="1" x14ac:dyDescent="0.25">
      <c r="A781" s="138" t="s">
        <v>12</v>
      </c>
      <c r="B781" s="138"/>
      <c r="C781" s="120"/>
      <c r="D781" s="120"/>
      <c r="E781" s="120"/>
      <c r="F781" s="139"/>
      <c r="G781" s="140"/>
      <c r="H781" s="120"/>
      <c r="I781" s="60">
        <f t="shared" si="51"/>
        <v>0</v>
      </c>
    </row>
    <row r="782" spans="1:9" s="60" customFormat="1" x14ac:dyDescent="0.25">
      <c r="A782" s="138" t="s">
        <v>13</v>
      </c>
      <c r="B782" s="138"/>
      <c r="C782" s="120"/>
      <c r="D782" s="120"/>
      <c r="E782" s="120"/>
      <c r="F782" s="139"/>
      <c r="G782" s="140"/>
      <c r="H782" s="120"/>
      <c r="I782" s="60">
        <f t="shared" si="51"/>
        <v>0</v>
      </c>
    </row>
    <row r="783" spans="1:9" s="60" customFormat="1" x14ac:dyDescent="0.25">
      <c r="A783" s="138" t="s">
        <v>14</v>
      </c>
      <c r="B783" s="138"/>
      <c r="C783" s="120"/>
      <c r="D783" s="120"/>
      <c r="E783" s="120"/>
      <c r="F783" s="139"/>
      <c r="G783" s="140"/>
      <c r="H783" s="120"/>
      <c r="I783" s="60">
        <f t="shared" si="51"/>
        <v>0</v>
      </c>
    </row>
    <row r="784" spans="1:9" s="60" customFormat="1" x14ac:dyDescent="0.25">
      <c r="A784" s="138" t="s">
        <v>280</v>
      </c>
      <c r="B784" s="138"/>
      <c r="C784" s="120"/>
      <c r="D784" s="120"/>
      <c r="E784" s="120"/>
      <c r="F784" s="139"/>
      <c r="G784" s="140"/>
      <c r="H784" s="120"/>
      <c r="I784" s="60">
        <f t="shared" si="51"/>
        <v>0</v>
      </c>
    </row>
    <row r="785" spans="1:9" s="60" customFormat="1" x14ac:dyDescent="0.25">
      <c r="A785" s="153" t="s">
        <v>282</v>
      </c>
      <c r="B785" s="154"/>
      <c r="C785" s="105">
        <f>SUM(C773:C784)</f>
        <v>0</v>
      </c>
      <c r="D785" s="105">
        <f t="shared" ref="D785:E785" si="52">SUM(D773:D784)</f>
        <v>0</v>
      </c>
      <c r="E785" s="105">
        <f t="shared" si="52"/>
        <v>0</v>
      </c>
      <c r="F785" s="149">
        <f>SUM(F773:G784)</f>
        <v>0</v>
      </c>
      <c r="G785" s="150"/>
      <c r="H785" s="112">
        <f>SUM(H773:H784)</f>
        <v>0</v>
      </c>
      <c r="I785" s="60">
        <f t="shared" si="51"/>
        <v>0</v>
      </c>
    </row>
    <row r="786" spans="1:9" s="60" customFormat="1" x14ac:dyDescent="0.25"/>
    <row r="787" spans="1:9" s="60" customFormat="1" ht="15.75" customHeight="1" x14ac:dyDescent="0.25">
      <c r="A787" s="141" t="s">
        <v>309</v>
      </c>
      <c r="B787" s="141"/>
      <c r="C787" s="113"/>
      <c r="D787" s="113"/>
      <c r="E787" s="113"/>
      <c r="F787" s="142"/>
      <c r="G787" s="143"/>
      <c r="H787" s="113"/>
    </row>
    <row r="788" spans="1:9" s="60" customFormat="1" ht="15.75" customHeight="1" x14ac:dyDescent="0.25">
      <c r="A788" s="141" t="s">
        <v>310</v>
      </c>
      <c r="B788" s="141"/>
      <c r="C788" s="115"/>
      <c r="D788" s="115"/>
      <c r="E788" s="115"/>
      <c r="F788" s="144"/>
      <c r="G788" s="145"/>
      <c r="H788" s="115"/>
    </row>
    <row r="789" spans="1:9" s="60" customFormat="1" ht="15.75" customHeight="1" x14ac:dyDescent="0.25">
      <c r="A789" s="146" t="s">
        <v>281</v>
      </c>
      <c r="B789" s="146"/>
      <c r="C789" s="114"/>
      <c r="D789" s="114"/>
      <c r="E789" s="114"/>
      <c r="F789" s="147"/>
      <c r="G789" s="148"/>
      <c r="H789" s="114"/>
    </row>
    <row r="790" spans="1:9" s="60" customFormat="1" x14ac:dyDescent="0.25">
      <c r="A790" s="138" t="s">
        <v>10</v>
      </c>
      <c r="B790" s="138"/>
      <c r="C790" s="120"/>
      <c r="D790" s="120"/>
      <c r="E790" s="120"/>
      <c r="F790" s="139"/>
      <c r="G790" s="140"/>
      <c r="H790" s="120"/>
      <c r="I790" s="60">
        <f>SUM(C790:H790)</f>
        <v>0</v>
      </c>
    </row>
    <row r="791" spans="1:9" s="60" customFormat="1" x14ac:dyDescent="0.25">
      <c r="A791" s="138" t="s">
        <v>277</v>
      </c>
      <c r="B791" s="138"/>
      <c r="C791" s="120"/>
      <c r="D791" s="120"/>
      <c r="E791" s="120"/>
      <c r="F791" s="139"/>
      <c r="G791" s="140"/>
      <c r="H791" s="120"/>
      <c r="I791" s="60">
        <f t="shared" ref="I791:I802" si="53">SUM(C791:H791)</f>
        <v>0</v>
      </c>
    </row>
    <row r="792" spans="1:9" s="60" customFormat="1" x14ac:dyDescent="0.25">
      <c r="A792" s="138" t="s">
        <v>278</v>
      </c>
      <c r="B792" s="138"/>
      <c r="C792" s="120"/>
      <c r="D792" s="120"/>
      <c r="E792" s="120"/>
      <c r="F792" s="139"/>
      <c r="G792" s="140"/>
      <c r="H792" s="120"/>
      <c r="I792" s="60">
        <f t="shared" si="53"/>
        <v>0</v>
      </c>
    </row>
    <row r="793" spans="1:9" s="60" customFormat="1" x14ac:dyDescent="0.25">
      <c r="A793" s="138" t="s">
        <v>279</v>
      </c>
      <c r="B793" s="138"/>
      <c r="C793" s="120"/>
      <c r="D793" s="120"/>
      <c r="E793" s="120"/>
      <c r="F793" s="139"/>
      <c r="G793" s="140"/>
      <c r="H793" s="120"/>
      <c r="I793" s="60">
        <f t="shared" si="53"/>
        <v>0</v>
      </c>
    </row>
    <row r="794" spans="1:9" s="60" customFormat="1" x14ac:dyDescent="0.25">
      <c r="A794" s="138" t="s">
        <v>324</v>
      </c>
      <c r="B794" s="138"/>
      <c r="C794" s="120"/>
      <c r="D794" s="120"/>
      <c r="E794" s="120"/>
      <c r="F794" s="139"/>
      <c r="G794" s="140"/>
      <c r="H794" s="120"/>
      <c r="I794" s="60">
        <f t="shared" si="53"/>
        <v>0</v>
      </c>
    </row>
    <row r="795" spans="1:9" s="60" customFormat="1" x14ac:dyDescent="0.25">
      <c r="A795" s="138" t="s">
        <v>325</v>
      </c>
      <c r="B795" s="138"/>
      <c r="C795" s="120"/>
      <c r="D795" s="120"/>
      <c r="E795" s="120"/>
      <c r="F795" s="139"/>
      <c r="G795" s="140"/>
      <c r="H795" s="120"/>
      <c r="I795" s="60">
        <f t="shared" si="53"/>
        <v>0</v>
      </c>
    </row>
    <row r="796" spans="1:9" s="60" customFormat="1" x14ac:dyDescent="0.25">
      <c r="A796" s="138" t="s">
        <v>15</v>
      </c>
      <c r="B796" s="138"/>
      <c r="C796" s="120"/>
      <c r="D796" s="120"/>
      <c r="E796" s="120"/>
      <c r="F796" s="139"/>
      <c r="G796" s="140"/>
      <c r="H796" s="120"/>
      <c r="I796" s="60">
        <f t="shared" si="53"/>
        <v>0</v>
      </c>
    </row>
    <row r="797" spans="1:9" s="60" customFormat="1" x14ac:dyDescent="0.25">
      <c r="A797" s="138" t="s">
        <v>11</v>
      </c>
      <c r="B797" s="138"/>
      <c r="C797" s="120"/>
      <c r="D797" s="120"/>
      <c r="E797" s="120"/>
      <c r="F797" s="139"/>
      <c r="G797" s="140"/>
      <c r="H797" s="120"/>
      <c r="I797" s="60">
        <f t="shared" si="53"/>
        <v>0</v>
      </c>
    </row>
    <row r="798" spans="1:9" s="60" customFormat="1" x14ac:dyDescent="0.25">
      <c r="A798" s="138" t="s">
        <v>12</v>
      </c>
      <c r="B798" s="138"/>
      <c r="C798" s="120"/>
      <c r="D798" s="120"/>
      <c r="E798" s="120"/>
      <c r="F798" s="139"/>
      <c r="G798" s="140"/>
      <c r="H798" s="120"/>
      <c r="I798" s="60">
        <f t="shared" si="53"/>
        <v>0</v>
      </c>
    </row>
    <row r="799" spans="1:9" s="60" customFormat="1" x14ac:dyDescent="0.25">
      <c r="A799" s="138" t="s">
        <v>13</v>
      </c>
      <c r="B799" s="138"/>
      <c r="C799" s="120"/>
      <c r="D799" s="120"/>
      <c r="E799" s="120"/>
      <c r="F799" s="139"/>
      <c r="G799" s="140"/>
      <c r="H799" s="120"/>
      <c r="I799" s="60">
        <f t="shared" si="53"/>
        <v>0</v>
      </c>
    </row>
    <row r="800" spans="1:9" s="60" customFormat="1" x14ac:dyDescent="0.25">
      <c r="A800" s="138" t="s">
        <v>14</v>
      </c>
      <c r="B800" s="138"/>
      <c r="C800" s="120"/>
      <c r="D800" s="120"/>
      <c r="E800" s="120"/>
      <c r="F800" s="139"/>
      <c r="G800" s="140"/>
      <c r="H800" s="120"/>
      <c r="I800" s="60">
        <f t="shared" si="53"/>
        <v>0</v>
      </c>
    </row>
    <row r="801" spans="1:9" s="60" customFormat="1" x14ac:dyDescent="0.25">
      <c r="A801" s="138" t="s">
        <v>280</v>
      </c>
      <c r="B801" s="138"/>
      <c r="C801" s="120"/>
      <c r="D801" s="120"/>
      <c r="E801" s="120"/>
      <c r="F801" s="139"/>
      <c r="G801" s="140"/>
      <c r="H801" s="120"/>
      <c r="I801" s="60">
        <f t="shared" si="53"/>
        <v>0</v>
      </c>
    </row>
    <row r="802" spans="1:9" s="60" customFormat="1" x14ac:dyDescent="0.25">
      <c r="A802" s="153" t="s">
        <v>282</v>
      </c>
      <c r="B802" s="154"/>
      <c r="C802" s="105">
        <f>SUM(C790:C801)</f>
        <v>0</v>
      </c>
      <c r="D802" s="105">
        <f>SUM(D790:D801)</f>
        <v>0</v>
      </c>
      <c r="E802" s="105">
        <f>SUM(E790:E801)</f>
        <v>0</v>
      </c>
      <c r="F802" s="149">
        <f>SUM(F790:G801)</f>
        <v>0</v>
      </c>
      <c r="G802" s="150"/>
      <c r="H802" s="112">
        <f>SUM(H790:H801)</f>
        <v>0</v>
      </c>
      <c r="I802" s="60">
        <f t="shared" si="53"/>
        <v>0</v>
      </c>
    </row>
    <row r="803" spans="1:9" s="60" customFormat="1" x14ac:dyDescent="0.25"/>
    <row r="804" spans="1:9" s="60" customFormat="1" x14ac:dyDescent="0.25"/>
    <row r="805" spans="1:9" s="60" customFormat="1" ht="15.75" customHeight="1" x14ac:dyDescent="0.25">
      <c r="A805" s="159" t="s">
        <v>331</v>
      </c>
      <c r="B805" s="159"/>
      <c r="D805" s="117"/>
      <c r="E805" s="117"/>
      <c r="F805" s="157"/>
      <c r="G805" s="158"/>
      <c r="H805" s="117"/>
    </row>
    <row r="806" spans="1:9" s="60" customFormat="1" ht="15.75" customHeight="1" x14ac:dyDescent="0.25">
      <c r="A806" s="141" t="s">
        <v>309</v>
      </c>
      <c r="B806" s="141"/>
      <c r="C806" s="113"/>
      <c r="D806" s="113"/>
      <c r="E806" s="113"/>
      <c r="F806" s="142"/>
      <c r="G806" s="143"/>
      <c r="H806" s="113"/>
    </row>
    <row r="807" spans="1:9" s="60" customFormat="1" ht="15.75" customHeight="1" x14ac:dyDescent="0.25">
      <c r="A807" s="141" t="s">
        <v>310</v>
      </c>
      <c r="B807" s="141"/>
      <c r="C807" s="115"/>
      <c r="D807" s="115"/>
      <c r="E807" s="115"/>
      <c r="F807" s="144"/>
      <c r="G807" s="145"/>
      <c r="H807" s="115"/>
    </row>
    <row r="808" spans="1:9" s="60" customFormat="1" ht="15.75" customHeight="1" x14ac:dyDescent="0.25">
      <c r="A808" s="146" t="s">
        <v>281</v>
      </c>
      <c r="B808" s="146"/>
      <c r="C808" s="114"/>
      <c r="D808" s="114"/>
      <c r="E808" s="114"/>
      <c r="F808" s="147"/>
      <c r="G808" s="148"/>
      <c r="H808" s="114"/>
    </row>
    <row r="809" spans="1:9" s="60" customFormat="1" x14ac:dyDescent="0.25">
      <c r="A809" s="138" t="s">
        <v>10</v>
      </c>
      <c r="B809" s="138"/>
      <c r="C809" s="120"/>
      <c r="D809" s="120"/>
      <c r="E809" s="120"/>
      <c r="F809" s="139"/>
      <c r="G809" s="140"/>
      <c r="H809" s="120"/>
      <c r="I809" s="60">
        <f>SUM(C809:H809)</f>
        <v>0</v>
      </c>
    </row>
    <row r="810" spans="1:9" s="60" customFormat="1" x14ac:dyDescent="0.25">
      <c r="A810" s="138" t="s">
        <v>277</v>
      </c>
      <c r="B810" s="138"/>
      <c r="C810" s="120"/>
      <c r="D810" s="120"/>
      <c r="E810" s="120"/>
      <c r="F810" s="139"/>
      <c r="G810" s="140"/>
      <c r="H810" s="120"/>
      <c r="I810" s="60">
        <f t="shared" ref="I810:I821" si="54">SUM(C810:H810)</f>
        <v>0</v>
      </c>
    </row>
    <row r="811" spans="1:9" s="60" customFormat="1" x14ac:dyDescent="0.25">
      <c r="A811" s="138" t="s">
        <v>278</v>
      </c>
      <c r="B811" s="138"/>
      <c r="C811" s="120"/>
      <c r="D811" s="120"/>
      <c r="E811" s="120"/>
      <c r="F811" s="139"/>
      <c r="G811" s="140"/>
      <c r="H811" s="120"/>
      <c r="I811" s="60">
        <f t="shared" si="54"/>
        <v>0</v>
      </c>
    </row>
    <row r="812" spans="1:9" s="60" customFormat="1" x14ac:dyDescent="0.25">
      <c r="A812" s="138" t="s">
        <v>279</v>
      </c>
      <c r="B812" s="138"/>
      <c r="C812" s="120"/>
      <c r="D812" s="120"/>
      <c r="E812" s="120"/>
      <c r="F812" s="139"/>
      <c r="G812" s="140"/>
      <c r="H812" s="120"/>
      <c r="I812" s="60">
        <f t="shared" si="54"/>
        <v>0</v>
      </c>
    </row>
    <row r="813" spans="1:9" s="60" customFormat="1" x14ac:dyDescent="0.25">
      <c r="A813" s="138" t="s">
        <v>324</v>
      </c>
      <c r="B813" s="138"/>
      <c r="C813" s="120"/>
      <c r="D813" s="120"/>
      <c r="E813" s="120"/>
      <c r="F813" s="139"/>
      <c r="G813" s="140"/>
      <c r="H813" s="120"/>
      <c r="I813" s="60">
        <f t="shared" si="54"/>
        <v>0</v>
      </c>
    </row>
    <row r="814" spans="1:9" s="60" customFormat="1" x14ac:dyDescent="0.25">
      <c r="A814" s="138" t="s">
        <v>325</v>
      </c>
      <c r="B814" s="138"/>
      <c r="C814" s="120"/>
      <c r="D814" s="120"/>
      <c r="E814" s="120"/>
      <c r="F814" s="139"/>
      <c r="G814" s="140"/>
      <c r="H814" s="120"/>
      <c r="I814" s="60">
        <f t="shared" si="54"/>
        <v>0</v>
      </c>
    </row>
    <row r="815" spans="1:9" s="60" customFormat="1" x14ac:dyDescent="0.25">
      <c r="A815" s="138" t="s">
        <v>15</v>
      </c>
      <c r="B815" s="138"/>
      <c r="C815" s="120"/>
      <c r="D815" s="120"/>
      <c r="E815" s="120"/>
      <c r="F815" s="139"/>
      <c r="G815" s="140"/>
      <c r="H815" s="120"/>
      <c r="I815" s="60">
        <f t="shared" si="54"/>
        <v>0</v>
      </c>
    </row>
    <row r="816" spans="1:9" s="60" customFormat="1" x14ac:dyDescent="0.25">
      <c r="A816" s="138" t="s">
        <v>11</v>
      </c>
      <c r="B816" s="138"/>
      <c r="C816" s="120"/>
      <c r="D816" s="120"/>
      <c r="E816" s="120"/>
      <c r="F816" s="139"/>
      <c r="G816" s="140"/>
      <c r="H816" s="120"/>
      <c r="I816" s="60">
        <f t="shared" si="54"/>
        <v>0</v>
      </c>
    </row>
    <row r="817" spans="1:9" s="60" customFormat="1" x14ac:dyDescent="0.25">
      <c r="A817" s="138" t="s">
        <v>12</v>
      </c>
      <c r="B817" s="138"/>
      <c r="C817" s="120"/>
      <c r="D817" s="120"/>
      <c r="E817" s="120"/>
      <c r="F817" s="139"/>
      <c r="G817" s="140"/>
      <c r="H817" s="120"/>
      <c r="I817" s="60">
        <f t="shared" si="54"/>
        <v>0</v>
      </c>
    </row>
    <row r="818" spans="1:9" s="60" customFormat="1" x14ac:dyDescent="0.25">
      <c r="A818" s="138" t="s">
        <v>13</v>
      </c>
      <c r="B818" s="138"/>
      <c r="C818" s="120"/>
      <c r="D818" s="120"/>
      <c r="E818" s="120"/>
      <c r="F818" s="139"/>
      <c r="G818" s="140"/>
      <c r="H818" s="120"/>
      <c r="I818" s="60">
        <f t="shared" si="54"/>
        <v>0</v>
      </c>
    </row>
    <row r="819" spans="1:9" s="60" customFormat="1" x14ac:dyDescent="0.25">
      <c r="A819" s="138" t="s">
        <v>14</v>
      </c>
      <c r="B819" s="138"/>
      <c r="C819" s="120"/>
      <c r="D819" s="120"/>
      <c r="E819" s="120"/>
      <c r="F819" s="139"/>
      <c r="G819" s="140"/>
      <c r="H819" s="120"/>
      <c r="I819" s="60">
        <f t="shared" si="54"/>
        <v>0</v>
      </c>
    </row>
    <row r="820" spans="1:9" s="60" customFormat="1" x14ac:dyDescent="0.25">
      <c r="A820" s="138" t="s">
        <v>280</v>
      </c>
      <c r="B820" s="138"/>
      <c r="C820" s="120"/>
      <c r="D820" s="120"/>
      <c r="E820" s="120"/>
      <c r="F820" s="139"/>
      <c r="G820" s="140"/>
      <c r="H820" s="120"/>
      <c r="I820" s="60">
        <f t="shared" si="54"/>
        <v>0</v>
      </c>
    </row>
    <row r="821" spans="1:9" s="60" customFormat="1" x14ac:dyDescent="0.25">
      <c r="A821" s="153" t="s">
        <v>282</v>
      </c>
      <c r="B821" s="154"/>
      <c r="C821" s="105">
        <f>SUM(C809:C820)</f>
        <v>0</v>
      </c>
      <c r="D821" s="105">
        <f>SUM(D809:D820)</f>
        <v>0</v>
      </c>
      <c r="E821" s="105">
        <f>SUM(E809:E820)</f>
        <v>0</v>
      </c>
      <c r="F821" s="149">
        <f>SUM(F809:G820)</f>
        <v>0</v>
      </c>
      <c r="G821" s="150"/>
      <c r="H821" s="112">
        <f>SUM(H809:H820)</f>
        <v>0</v>
      </c>
      <c r="I821" s="60">
        <f t="shared" si="54"/>
        <v>0</v>
      </c>
    </row>
    <row r="822" spans="1:9" s="60" customFormat="1" x14ac:dyDescent="0.25"/>
    <row r="823" spans="1:9" s="60" customFormat="1" ht="15.75" customHeight="1" x14ac:dyDescent="0.25">
      <c r="A823" s="141" t="s">
        <v>309</v>
      </c>
      <c r="B823" s="141"/>
      <c r="C823" s="113"/>
      <c r="D823" s="113"/>
      <c r="E823" s="113"/>
      <c r="F823" s="142"/>
      <c r="G823" s="143"/>
      <c r="H823" s="113"/>
    </row>
    <row r="824" spans="1:9" s="60" customFormat="1" ht="15.75" customHeight="1" x14ac:dyDescent="0.25">
      <c r="A824" s="141" t="s">
        <v>310</v>
      </c>
      <c r="B824" s="141"/>
      <c r="C824" s="115"/>
      <c r="D824" s="115"/>
      <c r="E824" s="115"/>
      <c r="F824" s="144"/>
      <c r="G824" s="145"/>
      <c r="H824" s="115"/>
    </row>
    <row r="825" spans="1:9" s="60" customFormat="1" ht="15.75" customHeight="1" x14ac:dyDescent="0.25">
      <c r="A825" s="146" t="s">
        <v>281</v>
      </c>
      <c r="B825" s="146"/>
      <c r="C825" s="114"/>
      <c r="D825" s="114"/>
      <c r="E825" s="114"/>
      <c r="F825" s="147"/>
      <c r="G825" s="148"/>
      <c r="H825" s="114"/>
    </row>
    <row r="826" spans="1:9" s="60" customFormat="1" x14ac:dyDescent="0.25">
      <c r="A826" s="138" t="s">
        <v>10</v>
      </c>
      <c r="B826" s="138"/>
      <c r="C826" s="120"/>
      <c r="D826" s="120"/>
      <c r="E826" s="120"/>
      <c r="F826" s="139"/>
      <c r="G826" s="140"/>
      <c r="H826" s="120"/>
      <c r="I826" s="60">
        <f>SUM(C826:H826)</f>
        <v>0</v>
      </c>
    </row>
    <row r="827" spans="1:9" s="60" customFormat="1" x14ac:dyDescent="0.25">
      <c r="A827" s="138" t="s">
        <v>277</v>
      </c>
      <c r="B827" s="138"/>
      <c r="C827" s="120"/>
      <c r="D827" s="120"/>
      <c r="E827" s="120"/>
      <c r="F827" s="139"/>
      <c r="G827" s="140"/>
      <c r="H827" s="120"/>
      <c r="I827" s="60">
        <f t="shared" ref="I827:I838" si="55">SUM(C827:H827)</f>
        <v>0</v>
      </c>
    </row>
    <row r="828" spans="1:9" s="60" customFormat="1" x14ac:dyDescent="0.25">
      <c r="A828" s="138" t="s">
        <v>278</v>
      </c>
      <c r="B828" s="138"/>
      <c r="C828" s="120"/>
      <c r="D828" s="120"/>
      <c r="E828" s="120"/>
      <c r="F828" s="139"/>
      <c r="G828" s="140"/>
      <c r="H828" s="120"/>
      <c r="I828" s="60">
        <f t="shared" si="55"/>
        <v>0</v>
      </c>
    </row>
    <row r="829" spans="1:9" s="60" customFormat="1" x14ac:dyDescent="0.25">
      <c r="A829" s="138" t="s">
        <v>279</v>
      </c>
      <c r="B829" s="138"/>
      <c r="C829" s="120"/>
      <c r="D829" s="120"/>
      <c r="E829" s="120"/>
      <c r="F829" s="139"/>
      <c r="G829" s="140"/>
      <c r="H829" s="120"/>
      <c r="I829" s="60">
        <f t="shared" si="55"/>
        <v>0</v>
      </c>
    </row>
    <row r="830" spans="1:9" s="60" customFormat="1" x14ac:dyDescent="0.25">
      <c r="A830" s="138" t="s">
        <v>324</v>
      </c>
      <c r="B830" s="138"/>
      <c r="C830" s="120"/>
      <c r="D830" s="120"/>
      <c r="E830" s="120"/>
      <c r="F830" s="139"/>
      <c r="G830" s="140"/>
      <c r="H830" s="120"/>
      <c r="I830" s="60">
        <f t="shared" si="55"/>
        <v>0</v>
      </c>
    </row>
    <row r="831" spans="1:9" s="60" customFormat="1" x14ac:dyDescent="0.25">
      <c r="A831" s="138" t="s">
        <v>325</v>
      </c>
      <c r="B831" s="138"/>
      <c r="C831" s="120"/>
      <c r="D831" s="120"/>
      <c r="E831" s="120"/>
      <c r="F831" s="139"/>
      <c r="G831" s="140"/>
      <c r="H831" s="120"/>
      <c r="I831" s="60">
        <f t="shared" si="55"/>
        <v>0</v>
      </c>
    </row>
    <row r="832" spans="1:9" s="60" customFormat="1" x14ac:dyDescent="0.25">
      <c r="A832" s="138" t="s">
        <v>15</v>
      </c>
      <c r="B832" s="138"/>
      <c r="C832" s="120"/>
      <c r="D832" s="120"/>
      <c r="E832" s="120"/>
      <c r="F832" s="139"/>
      <c r="G832" s="140"/>
      <c r="H832" s="120"/>
      <c r="I832" s="60">
        <f t="shared" si="55"/>
        <v>0</v>
      </c>
    </row>
    <row r="833" spans="1:9" s="60" customFormat="1" x14ac:dyDescent="0.25">
      <c r="A833" s="138" t="s">
        <v>11</v>
      </c>
      <c r="B833" s="138"/>
      <c r="C833" s="120"/>
      <c r="D833" s="120"/>
      <c r="E833" s="120"/>
      <c r="F833" s="139"/>
      <c r="G833" s="140"/>
      <c r="H833" s="120"/>
      <c r="I833" s="60">
        <f t="shared" si="55"/>
        <v>0</v>
      </c>
    </row>
    <row r="834" spans="1:9" s="60" customFormat="1" x14ac:dyDescent="0.25">
      <c r="A834" s="138" t="s">
        <v>12</v>
      </c>
      <c r="B834" s="138"/>
      <c r="C834" s="120"/>
      <c r="D834" s="120"/>
      <c r="E834" s="120"/>
      <c r="F834" s="139"/>
      <c r="G834" s="140"/>
      <c r="H834" s="120"/>
      <c r="I834" s="60">
        <f t="shared" si="55"/>
        <v>0</v>
      </c>
    </row>
    <row r="835" spans="1:9" s="60" customFormat="1" x14ac:dyDescent="0.25">
      <c r="A835" s="138" t="s">
        <v>13</v>
      </c>
      <c r="B835" s="138"/>
      <c r="C835" s="120"/>
      <c r="D835" s="120"/>
      <c r="E835" s="120"/>
      <c r="F835" s="139"/>
      <c r="G835" s="140"/>
      <c r="H835" s="120"/>
      <c r="I835" s="60">
        <f t="shared" si="55"/>
        <v>0</v>
      </c>
    </row>
    <row r="836" spans="1:9" s="60" customFormat="1" x14ac:dyDescent="0.25">
      <c r="A836" s="138" t="s">
        <v>14</v>
      </c>
      <c r="B836" s="138"/>
      <c r="C836" s="120"/>
      <c r="D836" s="120"/>
      <c r="E836" s="120"/>
      <c r="F836" s="139"/>
      <c r="G836" s="140"/>
      <c r="H836" s="120"/>
      <c r="I836" s="60">
        <f t="shared" si="55"/>
        <v>0</v>
      </c>
    </row>
    <row r="837" spans="1:9" s="60" customFormat="1" x14ac:dyDescent="0.25">
      <c r="A837" s="138" t="s">
        <v>280</v>
      </c>
      <c r="B837" s="138"/>
      <c r="C837" s="120"/>
      <c r="D837" s="120"/>
      <c r="E837" s="120"/>
      <c r="F837" s="139"/>
      <c r="G837" s="140"/>
      <c r="H837" s="120"/>
      <c r="I837" s="60">
        <f t="shared" si="55"/>
        <v>0</v>
      </c>
    </row>
    <row r="838" spans="1:9" s="60" customFormat="1" x14ac:dyDescent="0.25">
      <c r="A838" s="153" t="s">
        <v>282</v>
      </c>
      <c r="B838" s="154"/>
      <c r="C838" s="105">
        <f>SUM(C826:C837)</f>
        <v>0</v>
      </c>
      <c r="D838" s="105">
        <f t="shared" ref="D838:E838" si="56">SUM(D826:D837)</f>
        <v>0</v>
      </c>
      <c r="E838" s="105">
        <f t="shared" si="56"/>
        <v>0</v>
      </c>
      <c r="F838" s="149">
        <f>SUM(F826:G837)</f>
        <v>0</v>
      </c>
      <c r="G838" s="150"/>
      <c r="H838" s="112">
        <f>SUM(H826:H837)</f>
        <v>0</v>
      </c>
      <c r="I838" s="60">
        <f t="shared" si="55"/>
        <v>0</v>
      </c>
    </row>
    <row r="839" spans="1:9" s="60" customFormat="1" x14ac:dyDescent="0.25"/>
    <row r="840" spans="1:9" s="60" customFormat="1" ht="15.75" customHeight="1" x14ac:dyDescent="0.25">
      <c r="A840" s="141" t="s">
        <v>309</v>
      </c>
      <c r="B840" s="141"/>
      <c r="C840" s="113"/>
      <c r="D840" s="113"/>
      <c r="E840" s="113"/>
      <c r="F840" s="142"/>
      <c r="G840" s="143"/>
      <c r="H840" s="113"/>
    </row>
    <row r="841" spans="1:9" s="60" customFormat="1" ht="15.75" customHeight="1" x14ac:dyDescent="0.25">
      <c r="A841" s="141" t="s">
        <v>310</v>
      </c>
      <c r="B841" s="141"/>
      <c r="C841" s="115"/>
      <c r="D841" s="115"/>
      <c r="E841" s="115"/>
      <c r="F841" s="144"/>
      <c r="G841" s="145"/>
      <c r="H841" s="115"/>
    </row>
    <row r="842" spans="1:9" s="60" customFormat="1" ht="15.75" customHeight="1" x14ac:dyDescent="0.25">
      <c r="A842" s="146" t="s">
        <v>281</v>
      </c>
      <c r="B842" s="146"/>
      <c r="C842" s="114"/>
      <c r="D842" s="114"/>
      <c r="E842" s="114"/>
      <c r="F842" s="147"/>
      <c r="G842" s="148"/>
      <c r="H842" s="114"/>
    </row>
    <row r="843" spans="1:9" s="60" customFormat="1" x14ac:dyDescent="0.25">
      <c r="A843" s="138" t="s">
        <v>10</v>
      </c>
      <c r="B843" s="138"/>
      <c r="C843" s="120"/>
      <c r="D843" s="120"/>
      <c r="E843" s="120"/>
      <c r="F843" s="139"/>
      <c r="G843" s="140"/>
      <c r="H843" s="120"/>
      <c r="I843" s="60">
        <f>SUM(C843:H843)</f>
        <v>0</v>
      </c>
    </row>
    <row r="844" spans="1:9" s="60" customFormat="1" x14ac:dyDescent="0.25">
      <c r="A844" s="138" t="s">
        <v>277</v>
      </c>
      <c r="B844" s="138"/>
      <c r="C844" s="120"/>
      <c r="D844" s="120"/>
      <c r="E844" s="120"/>
      <c r="F844" s="139"/>
      <c r="G844" s="140"/>
      <c r="H844" s="120"/>
      <c r="I844" s="60">
        <f t="shared" ref="I844:I855" si="57">SUM(C844:H844)</f>
        <v>0</v>
      </c>
    </row>
    <row r="845" spans="1:9" s="60" customFormat="1" x14ac:dyDescent="0.25">
      <c r="A845" s="138" t="s">
        <v>278</v>
      </c>
      <c r="B845" s="138"/>
      <c r="C845" s="120"/>
      <c r="D845" s="120"/>
      <c r="E845" s="120"/>
      <c r="F845" s="139"/>
      <c r="G845" s="140"/>
      <c r="H845" s="120"/>
      <c r="I845" s="60">
        <f t="shared" si="57"/>
        <v>0</v>
      </c>
    </row>
    <row r="846" spans="1:9" s="60" customFormat="1" x14ac:dyDescent="0.25">
      <c r="A846" s="138" t="s">
        <v>279</v>
      </c>
      <c r="B846" s="138"/>
      <c r="C846" s="120"/>
      <c r="D846" s="120"/>
      <c r="E846" s="120"/>
      <c r="F846" s="139"/>
      <c r="G846" s="140"/>
      <c r="H846" s="120"/>
      <c r="I846" s="60">
        <f t="shared" si="57"/>
        <v>0</v>
      </c>
    </row>
    <row r="847" spans="1:9" s="60" customFormat="1" x14ac:dyDescent="0.25">
      <c r="A847" s="138" t="s">
        <v>324</v>
      </c>
      <c r="B847" s="138"/>
      <c r="C847" s="120"/>
      <c r="D847" s="120"/>
      <c r="E847" s="120"/>
      <c r="F847" s="139"/>
      <c r="G847" s="140"/>
      <c r="H847" s="120"/>
      <c r="I847" s="60">
        <f t="shared" si="57"/>
        <v>0</v>
      </c>
    </row>
    <row r="848" spans="1:9" s="60" customFormat="1" x14ac:dyDescent="0.25">
      <c r="A848" s="138" t="s">
        <v>325</v>
      </c>
      <c r="B848" s="138"/>
      <c r="C848" s="120"/>
      <c r="D848" s="120"/>
      <c r="E848" s="120"/>
      <c r="F848" s="139"/>
      <c r="G848" s="140"/>
      <c r="H848" s="120"/>
      <c r="I848" s="60">
        <f t="shared" si="57"/>
        <v>0</v>
      </c>
    </row>
    <row r="849" spans="1:9" s="60" customFormat="1" x14ac:dyDescent="0.25">
      <c r="A849" s="138" t="s">
        <v>15</v>
      </c>
      <c r="B849" s="138"/>
      <c r="C849" s="120"/>
      <c r="D849" s="120"/>
      <c r="E849" s="120"/>
      <c r="F849" s="139"/>
      <c r="G849" s="140"/>
      <c r="H849" s="120"/>
      <c r="I849" s="60">
        <f t="shared" si="57"/>
        <v>0</v>
      </c>
    </row>
    <row r="850" spans="1:9" s="60" customFormat="1" x14ac:dyDescent="0.25">
      <c r="A850" s="138" t="s">
        <v>11</v>
      </c>
      <c r="B850" s="138"/>
      <c r="C850" s="120"/>
      <c r="D850" s="120"/>
      <c r="E850" s="120"/>
      <c r="F850" s="139"/>
      <c r="G850" s="140"/>
      <c r="H850" s="120"/>
      <c r="I850" s="60">
        <f t="shared" si="57"/>
        <v>0</v>
      </c>
    </row>
    <row r="851" spans="1:9" s="60" customFormat="1" x14ac:dyDescent="0.25">
      <c r="A851" s="138" t="s">
        <v>12</v>
      </c>
      <c r="B851" s="138"/>
      <c r="C851" s="120"/>
      <c r="D851" s="120"/>
      <c r="E851" s="120"/>
      <c r="F851" s="139"/>
      <c r="G851" s="140"/>
      <c r="H851" s="120"/>
      <c r="I851" s="60">
        <f t="shared" si="57"/>
        <v>0</v>
      </c>
    </row>
    <row r="852" spans="1:9" s="60" customFormat="1" x14ac:dyDescent="0.25">
      <c r="A852" s="138" t="s">
        <v>13</v>
      </c>
      <c r="B852" s="138"/>
      <c r="C852" s="120"/>
      <c r="D852" s="120"/>
      <c r="E852" s="120"/>
      <c r="F852" s="139"/>
      <c r="G852" s="140"/>
      <c r="H852" s="120"/>
      <c r="I852" s="60">
        <f t="shared" si="57"/>
        <v>0</v>
      </c>
    </row>
    <row r="853" spans="1:9" s="60" customFormat="1" x14ac:dyDescent="0.25">
      <c r="A853" s="138" t="s">
        <v>14</v>
      </c>
      <c r="B853" s="138"/>
      <c r="C853" s="120"/>
      <c r="D853" s="120"/>
      <c r="E853" s="120"/>
      <c r="F853" s="139"/>
      <c r="G853" s="140"/>
      <c r="H853" s="120"/>
      <c r="I853" s="60">
        <f t="shared" si="57"/>
        <v>0</v>
      </c>
    </row>
    <row r="854" spans="1:9" s="60" customFormat="1" x14ac:dyDescent="0.25">
      <c r="A854" s="138" t="s">
        <v>280</v>
      </c>
      <c r="B854" s="138"/>
      <c r="C854" s="120"/>
      <c r="D854" s="120"/>
      <c r="E854" s="120"/>
      <c r="F854" s="139"/>
      <c r="G854" s="140"/>
      <c r="H854" s="120"/>
      <c r="I854" s="60">
        <f t="shared" si="57"/>
        <v>0</v>
      </c>
    </row>
    <row r="855" spans="1:9" s="60" customFormat="1" x14ac:dyDescent="0.25">
      <c r="A855" s="153" t="s">
        <v>282</v>
      </c>
      <c r="B855" s="154"/>
      <c r="C855" s="105">
        <f>SUM(C843:C854)</f>
        <v>0</v>
      </c>
      <c r="D855" s="105">
        <f>SUM(D843:D854)</f>
        <v>0</v>
      </c>
      <c r="E855" s="105">
        <f>SUM(E843:E854)</f>
        <v>0</v>
      </c>
      <c r="F855" s="149">
        <f>SUM(F843:G854)</f>
        <v>0</v>
      </c>
      <c r="G855" s="150"/>
      <c r="H855" s="112">
        <f>SUM(H843:H854)</f>
        <v>0</v>
      </c>
      <c r="I855" s="60">
        <f t="shared" si="57"/>
        <v>0</v>
      </c>
    </row>
    <row r="856" spans="1:9" s="60" customFormat="1" x14ac:dyDescent="0.25"/>
    <row r="857" spans="1:9" s="60" customFormat="1" x14ac:dyDescent="0.25"/>
    <row r="858" spans="1:9" s="60" customFormat="1" ht="15.75" customHeight="1" x14ac:dyDescent="0.25">
      <c r="A858" s="159" t="s">
        <v>331</v>
      </c>
      <c r="B858" s="159"/>
      <c r="D858" s="117"/>
      <c r="E858" s="117"/>
      <c r="F858" s="157"/>
      <c r="G858" s="158"/>
      <c r="H858" s="117"/>
    </row>
    <row r="859" spans="1:9" s="60" customFormat="1" ht="15.75" customHeight="1" x14ac:dyDescent="0.25">
      <c r="A859" s="141" t="s">
        <v>309</v>
      </c>
      <c r="B859" s="141"/>
      <c r="C859" s="113"/>
      <c r="D859" s="113"/>
      <c r="E859" s="113"/>
      <c r="F859" s="142"/>
      <c r="G859" s="143"/>
      <c r="H859" s="113"/>
    </row>
    <row r="860" spans="1:9" s="60" customFormat="1" ht="15.75" customHeight="1" x14ac:dyDescent="0.25">
      <c r="A860" s="141" t="s">
        <v>310</v>
      </c>
      <c r="B860" s="141"/>
      <c r="C860" s="115"/>
      <c r="D860" s="115"/>
      <c r="E860" s="115"/>
      <c r="F860" s="144"/>
      <c r="G860" s="145"/>
      <c r="H860" s="115"/>
    </row>
    <row r="861" spans="1:9" s="60" customFormat="1" ht="15.75" customHeight="1" x14ac:dyDescent="0.25">
      <c r="A861" s="146" t="s">
        <v>281</v>
      </c>
      <c r="B861" s="146"/>
      <c r="C861" s="114"/>
      <c r="D861" s="114"/>
      <c r="E861" s="114"/>
      <c r="F861" s="147"/>
      <c r="G861" s="148"/>
      <c r="H861" s="114"/>
    </row>
    <row r="862" spans="1:9" s="60" customFormat="1" x14ac:dyDescent="0.25">
      <c r="A862" s="138" t="s">
        <v>10</v>
      </c>
      <c r="B862" s="138"/>
      <c r="C862" s="120"/>
      <c r="D862" s="120"/>
      <c r="E862" s="120"/>
      <c r="F862" s="139"/>
      <c r="G862" s="140"/>
      <c r="H862" s="120"/>
      <c r="I862" s="60">
        <f>SUM(C862:H862)</f>
        <v>0</v>
      </c>
    </row>
    <row r="863" spans="1:9" s="60" customFormat="1" x14ac:dyDescent="0.25">
      <c r="A863" s="138" t="s">
        <v>277</v>
      </c>
      <c r="B863" s="138"/>
      <c r="C863" s="120"/>
      <c r="D863" s="120"/>
      <c r="E863" s="120"/>
      <c r="F863" s="139"/>
      <c r="G863" s="140"/>
      <c r="H863" s="120"/>
      <c r="I863" s="60">
        <f t="shared" ref="I863:I874" si="58">SUM(C863:H863)</f>
        <v>0</v>
      </c>
    </row>
    <row r="864" spans="1:9" s="60" customFormat="1" x14ac:dyDescent="0.25">
      <c r="A864" s="138" t="s">
        <v>278</v>
      </c>
      <c r="B864" s="138"/>
      <c r="C864" s="120"/>
      <c r="D864" s="120"/>
      <c r="E864" s="120"/>
      <c r="F864" s="139"/>
      <c r="G864" s="140"/>
      <c r="H864" s="120"/>
      <c r="I864" s="60">
        <f t="shared" si="58"/>
        <v>0</v>
      </c>
    </row>
    <row r="865" spans="1:9" s="60" customFormat="1" x14ac:dyDescent="0.25">
      <c r="A865" s="138" t="s">
        <v>279</v>
      </c>
      <c r="B865" s="138"/>
      <c r="C865" s="120"/>
      <c r="D865" s="120"/>
      <c r="E865" s="120"/>
      <c r="F865" s="139"/>
      <c r="G865" s="140"/>
      <c r="H865" s="120"/>
      <c r="I865" s="60">
        <f t="shared" si="58"/>
        <v>0</v>
      </c>
    </row>
    <row r="866" spans="1:9" s="60" customFormat="1" x14ac:dyDescent="0.25">
      <c r="A866" s="138" t="s">
        <v>324</v>
      </c>
      <c r="B866" s="138"/>
      <c r="C866" s="120"/>
      <c r="D866" s="120"/>
      <c r="E866" s="120"/>
      <c r="F866" s="139"/>
      <c r="G866" s="140"/>
      <c r="H866" s="120"/>
      <c r="I866" s="60">
        <f t="shared" si="58"/>
        <v>0</v>
      </c>
    </row>
    <row r="867" spans="1:9" s="60" customFormat="1" x14ac:dyDescent="0.25">
      <c r="A867" s="138" t="s">
        <v>325</v>
      </c>
      <c r="B867" s="138"/>
      <c r="C867" s="120"/>
      <c r="D867" s="120"/>
      <c r="E867" s="120"/>
      <c r="F867" s="139"/>
      <c r="G867" s="140"/>
      <c r="H867" s="120"/>
      <c r="I867" s="60">
        <f t="shared" si="58"/>
        <v>0</v>
      </c>
    </row>
    <row r="868" spans="1:9" s="60" customFormat="1" x14ac:dyDescent="0.25">
      <c r="A868" s="138" t="s">
        <v>15</v>
      </c>
      <c r="B868" s="138"/>
      <c r="C868" s="120"/>
      <c r="D868" s="120"/>
      <c r="E868" s="120"/>
      <c r="F868" s="139"/>
      <c r="G868" s="140"/>
      <c r="H868" s="120"/>
      <c r="I868" s="60">
        <f t="shared" si="58"/>
        <v>0</v>
      </c>
    </row>
    <row r="869" spans="1:9" s="60" customFormat="1" x14ac:dyDescent="0.25">
      <c r="A869" s="138" t="s">
        <v>11</v>
      </c>
      <c r="B869" s="138"/>
      <c r="C869" s="120"/>
      <c r="D869" s="120"/>
      <c r="E869" s="120"/>
      <c r="F869" s="139"/>
      <c r="G869" s="140"/>
      <c r="H869" s="120"/>
      <c r="I869" s="60">
        <f t="shared" si="58"/>
        <v>0</v>
      </c>
    </row>
    <row r="870" spans="1:9" s="60" customFormat="1" x14ac:dyDescent="0.25">
      <c r="A870" s="138" t="s">
        <v>12</v>
      </c>
      <c r="B870" s="138"/>
      <c r="C870" s="120"/>
      <c r="D870" s="120"/>
      <c r="E870" s="120"/>
      <c r="F870" s="139"/>
      <c r="G870" s="140"/>
      <c r="H870" s="120"/>
      <c r="I870" s="60">
        <f t="shared" si="58"/>
        <v>0</v>
      </c>
    </row>
    <row r="871" spans="1:9" s="60" customFormat="1" x14ac:dyDescent="0.25">
      <c r="A871" s="138" t="s">
        <v>13</v>
      </c>
      <c r="B871" s="138"/>
      <c r="C871" s="120"/>
      <c r="D871" s="120"/>
      <c r="E871" s="120"/>
      <c r="F871" s="139"/>
      <c r="G871" s="140"/>
      <c r="H871" s="120"/>
      <c r="I871" s="60">
        <f t="shared" si="58"/>
        <v>0</v>
      </c>
    </row>
    <row r="872" spans="1:9" s="60" customFormat="1" x14ac:dyDescent="0.25">
      <c r="A872" s="138" t="s">
        <v>14</v>
      </c>
      <c r="B872" s="138"/>
      <c r="C872" s="120"/>
      <c r="D872" s="120"/>
      <c r="E872" s="120"/>
      <c r="F872" s="139"/>
      <c r="G872" s="140"/>
      <c r="H872" s="120"/>
      <c r="I872" s="60">
        <f t="shared" si="58"/>
        <v>0</v>
      </c>
    </row>
    <row r="873" spans="1:9" s="60" customFormat="1" x14ac:dyDescent="0.25">
      <c r="A873" s="138" t="s">
        <v>280</v>
      </c>
      <c r="B873" s="138"/>
      <c r="C873" s="120"/>
      <c r="D873" s="120"/>
      <c r="E873" s="120"/>
      <c r="F873" s="139"/>
      <c r="G873" s="140"/>
      <c r="H873" s="120"/>
      <c r="I873" s="60">
        <f t="shared" si="58"/>
        <v>0</v>
      </c>
    </row>
    <row r="874" spans="1:9" s="60" customFormat="1" x14ac:dyDescent="0.25">
      <c r="A874" s="153" t="s">
        <v>282</v>
      </c>
      <c r="B874" s="154"/>
      <c r="C874" s="105">
        <f>SUM(C862:C873)</f>
        <v>0</v>
      </c>
      <c r="D874" s="105">
        <f>SUM(D862:D873)</f>
        <v>0</v>
      </c>
      <c r="E874" s="105">
        <f>SUM(E862:E873)</f>
        <v>0</v>
      </c>
      <c r="F874" s="149">
        <f>SUM(F862:G873)</f>
        <v>0</v>
      </c>
      <c r="G874" s="150"/>
      <c r="H874" s="112">
        <f>SUM(H862:H873)</f>
        <v>0</v>
      </c>
      <c r="I874" s="60">
        <f t="shared" si="58"/>
        <v>0</v>
      </c>
    </row>
    <row r="875" spans="1:9" s="60" customFormat="1" x14ac:dyDescent="0.25"/>
    <row r="876" spans="1:9" s="60" customFormat="1" ht="15.75" customHeight="1" x14ac:dyDescent="0.25">
      <c r="A876" s="159" t="s">
        <v>285</v>
      </c>
      <c r="B876" s="159"/>
      <c r="D876" s="117"/>
      <c r="E876" s="117"/>
      <c r="F876" s="157"/>
      <c r="G876" s="158"/>
      <c r="H876" s="117"/>
    </row>
    <row r="877" spans="1:9" s="116" customFormat="1" x14ac:dyDescent="0.25">
      <c r="A877" s="285" t="s">
        <v>323</v>
      </c>
      <c r="B877" s="286"/>
      <c r="C877" s="113"/>
      <c r="D877" s="113"/>
      <c r="E877" s="113"/>
      <c r="F877" s="142"/>
      <c r="G877" s="143"/>
      <c r="H877" s="113"/>
    </row>
    <row r="878" spans="1:9" s="60" customFormat="1" ht="15.75" customHeight="1" x14ac:dyDescent="0.25">
      <c r="A878" s="146" t="s">
        <v>281</v>
      </c>
      <c r="B878" s="146"/>
      <c r="C878" s="114"/>
      <c r="D878" s="114"/>
      <c r="E878" s="114"/>
      <c r="F878" s="147"/>
      <c r="G878" s="148"/>
      <c r="H878" s="114"/>
    </row>
    <row r="879" spans="1:9" s="60" customFormat="1" x14ac:dyDescent="0.25">
      <c r="A879" s="138" t="s">
        <v>10</v>
      </c>
      <c r="B879" s="138"/>
      <c r="C879" s="118">
        <f>IF($C$140=C877,$C$143,0)+IF($D$140=C877,$D$143,0)+IF($E$140=C877,$E$143,0)+IF($F$140=C877,$F$143,0)+IF($H$140=C877,$H$143,0)+IF($C$157=C877,$C$160,0)+IF($D$157=C877,$D$160,0)+IF($E$157=C877,$E$160,0)+IF($F$157=C877,$F$160,0)+IF($H$157=C877,$H$160,0)+IF($C$175=C877,$C$178,0)+IF($D$175=C877,$D$178,0)+IF($E$175=C877,$E$178,0)+IF($F$175=C877,$F$178,0)+IF($H$175=C877,$H$178,0)+IF($C$192=C877,$C$195,0)+IF($D$192=C877,$D$195,0)+IF($E$192=C877,$E$195,0)+IF($F$192=C877,$F$195,0)+IF($H$192=C877,$H$195,0)+IF($C$209=C877,$C$212,0)+IF($D$209=C877,$D$212,0)+IF($E$209=C877,$E$212,0)+IF($F$209=C877,$F$212,0)+IF($H$209=C877,$H$212,0)+IF($C$228=C877,$C$231,0)+IF($D$228=C877,$D$231,0)+IF($E$228=C877,$E$231,0)+IF($F$228=C877,$F$231,0)+IF($H$228=C877,$H$231,0)+IF($C$245=C877,$C$248,0)+IF($D$245=C877,$D$248,0)+IF($E$245=C877,$E$248,0)+IF($F$245=C877,$F$248,0)+IF($H$245=C877,$H$248,0)+IF($C$262=C877,$C$265,0)+IF($D$262=C877,$D$265,0)+IF($E$262=C877,$E$265,0)+IF($F$262=C877,$F$265,0)+IF($H$262=C877,$H$265,0)+IF($C$281=C877,$C$284,0)+IF($D$281=C877,$D$284,0)+IF($E$281=C877,$E$284,0)+IF($F$281=C877,$F$284,0)+IF($H$281=C877,$H$284,0)+IF($C$298=C877,$C$301,0)+IF($D$298=C877,$D$301,0)+IF($E$298=C877,$E$301,0)+IF($F$298=C877,$F$301,0)+IF($H$298=C877,$H$301,0)+IF($C$315=C877,$C$318,0)+IF($D$315=C877,$D$318,0)+IF($E$315=C877,$E$318,0)+IF($F$315=C877,$F$318,0)+IF($H$315=C877,$H$318,0)+IF($C$334=C877,$C$337,0)+IF($D$334=C877,$D$337,0)+IF($E$334=C877,$E$337,0)+IF($F$334=C877,$F$337,0)+IF($H$334=C877,$H$337,0)</f>
        <v>0</v>
      </c>
      <c r="D879" s="118">
        <f>IF($C$140=D877,$C$143,0)+IF($D$140=D877,$D$143,0)+IF($E$140=D877,$E$143,0)+IF($F$140=D877,$F$143,0)+IF($H$140=D877,$H$143,0)+IF($C$157=D877,$C$160,0)+IF($D$157=D877,$D$160,0)+IF($E$157=D877,$E$160,0)+IF($F$157=D877,$F$160,0)+IF($H$157=D877,$H$160,0)</f>
        <v>0</v>
      </c>
      <c r="E879" s="118">
        <f>IF($C$140=E877,$C$143,0)+IF($D$140=E877,$D$143,0)+IF($E$140=E877,$E$143,0)+IF($F$140=E877,$F$143,0)+IF($H$140=E877,$H$143,0)+IF($C$157=E877,$C$160,0)+IF($D$157=E877,$D$160,0)+IF($E$157=E877,$E$160,0)+IF($F$157=E877,$F$160,0)+IF($H$157=E877,$H$160,0)</f>
        <v>0</v>
      </c>
      <c r="F879" s="149">
        <f>IF($C$140=F877,$C$143,0)+IF($D$140=F877,$D$143,0)+IF($E$140=F877,$E$143,0)+IF($F$140=F877,$F$143,0)+IF($H$140=F877,$H$143,0)+IF($C$157=F877,$C$160,0)+IF($D$157=F877,$D$160,0)+IF($E$157=F877,$E$160,0)+IF($F$157=F877,$F$160,0)+IF($H$157=F877,$H$160,0)</f>
        <v>0</v>
      </c>
      <c r="G879" s="284"/>
      <c r="H879" s="118">
        <f>IF($C$140=H877,$C$143,0)+IF($D$140=H877,$D$143,0)+IF($E$140=H877,$E$143,0)+IF($F$140=H877,$F$143,0)+IF($H$140=H877,$H$143,0)+IF($C$157=H877,$C$160,0)+IF($D$157=H877,$D$160,0)+IF($E$157=H877,$E$160,0)+IF($F$157=H877,$F$160,0)+IF($H$157=H877,$H$160,0)</f>
        <v>0</v>
      </c>
      <c r="I879" s="60">
        <f>SUM(C879:H879)</f>
        <v>0</v>
      </c>
    </row>
    <row r="880" spans="1:9" s="60" customFormat="1" x14ac:dyDescent="0.25">
      <c r="A880" s="138" t="s">
        <v>277</v>
      </c>
      <c r="B880" s="138"/>
      <c r="C880" s="118">
        <f>IF($C$140=C877,$C$144,0)+IF($D$140=C877,$D$144,0)+IF($E$140=C877,$E$144,0)+IF($F$140=C877,$F$144,0)+IF($H$140=C877,$H$144,0)+IF($C$157=C877,$C$161,0)+IF($D$157=C877,$D$161,0)+IF($E$157=C877,$E$161,0)+IF($F$157=C877,$F$161,0)+IF($H$157=C877,$H$161,0)+IF($C$175=C877,$C$179,0)+IF($D$175=C877,$D$179,0)+IF($E$175=C877,$E$179,0)+IF($F$175=C877,$F$179,0)+IF($H$175=C877,$H$179,0)+IF($C$192=C877,$C$196,0)+IF($D$192=C877,$D$196,0)+IF($E$192=C877,$E$196,0)+IF($F$192=C877,$F$196,0)+IF($H$192=C877,$H$196,0)+IF($C$209=C877,$C$213,0)+IF($D$209=C877,$D$213,0)+IF($E$209=C877,$E$213,0)+IF($F$209=C877,$F$213,0)+IF($H$209=C877,$H$213,0)+IF($C$228=C877,$C$232,0)+IF($D$228=C877,$D$232,0)+IF($E$228=C877,$E$232,0)+IF($F$228=C877,$F$232,0)+IF($H$228=C877,$H$232,0)+IF($C$245=C877,$C$249,0)+IF($D$245=C877,$D$249,0)+IF($E$245=C877,$E$249,0)+IF($F$245=C877,$F$249,0)+IF($H$245=C877,$H$249,0)+IF($C$262=C877,$C$266,0)+IF($D$262=C877,$D$266,0)+IF($E$262=C877,$E$266,0)+IF($F$262=C877,$F$266,0)+IF($H$262=C877,$H$266,0)+IF($C$281=C877,$C$285,0)+IF($D$281=C877,$D$285,0)+IF($E$281=C877,$E$285,0)+IF($F$281=C877,$F$285,0)+IF($H$281=C877,$H$285,0)+IF($C$298=C877,$C$302,0)+IF($D$298=C877,$D$302,0)+IF($E$298=C877,$E$302,0)+IF($F$298=C877,$F$302,0)+IF($H$298=C877,$H$302,0)+IF($C$315=C877,$C$319,0)+IF($D$315=C877,$D$319,0)+IF($E$315=C877,$E$319,0)+IF($F$315=C877,$F$319,0)+IF($H$315=C877,$H$319,0)+IF($C$334=C877,$C$338,0)+IF($D$334=C877,$D$338,0)+IF($E$334=C877,$E$338,0)+IF($F$334=C877,$F$338,0)+IF($H$334=C877,$H$338,0)</f>
        <v>0</v>
      </c>
      <c r="D880" s="118">
        <f>IF($C$140=D877,$C$144,0)+IF($D$140=D877,$D$144,0)+IF($E$140=D877,$E$144,0)+IF($F$140=D877,$F$144,0)+IF($H$140=D877,$H$144,0)+IF($C$157=D877,$C$161,0)+IF($D$157=D877,$D$161,0)+IF($E$157=D877,$E$161,0)+IF($F$157=D877,$F$161,0)+IF($H$157=D877,$H$161,0)+IF($C$175=D877,$C$179,0)+IF($D$175=D877,$D$179,0)+IF($E$175=D877,$E$179,0)+IF($F$175=D877,$F$179,0)+IF($H$175=D877,$H$179,0)+IF($C$192=D877,$C$196,0)+IF($D$192=D877,$D$196,0)+IF($E$192=D877,$E$196,0)+IF($F$192=D877,$F$196,0)+IF($H$192=D877,$H$196,0)+IF($C$209=D877,$C$213,0)+IF($D$209=D877,$D$213,0)+IF($E$209=D877,$E$213,0)+IF($F$209=D877,$F$213,0)+IF($H$209=D877,$H$213,0)+IF($C$228=D877,$C$232,0)+IF($D$228=D877,$D$232,0)+IF($E$228=D877,$E$232,0)+IF($F$228=D877,$F$232,0)+IF($H$228=D877,$H$232,0)+IF($C$245=D877,$C$249,0)+IF($D$245=D877,$D$249,0)+IF($E$245=D877,$E$249,0)+IF($F$245=D877,$F$249,0)+IF($H$245=D877,$H$249,0)+IF($C$262=D877,$C$266,0)+IF($D$262=D877,$D$266,0)+IF($E$262=D877,$E$266,0)+IF($F$262=D877,$F$266,0)+IF($H$262=D877,$H$266,0)+IF($C$281=D877,$C$285,0)+IF($D$281=D877,$D$285,0)+IF($E$281=D877,$E$285,0)+IF($F$281=D877,$F$285,0)+IF($H$281=D877,$H$285,0)+IF($C$298=D877,$C$302,0)+IF($D$298=D877,$D$302,0)+IF($E$298=D877,$E$302,0)+IF($F$298=D877,$F$302,0)+IF($H$298=D877,$H$302,0)+IF($C$315=D877,$C$319,0)+IF($D$315=D877,$D$319,0)+IF($E$315=D877,$E$319,0)+IF($F$315=D877,$F$319,0)+IF($H$315=D877,$H$319,0)+IF($C$334=D877,$C$338,0)+IF($D$334=D877,$D$338,0)+IF($E$334=D877,$E$338,0)+IF($F$334=D877,$F$338,0)+IF($H$334=D877,$H$338,0)</f>
        <v>0</v>
      </c>
      <c r="E880" s="118">
        <f>IF($C$140=E877,$C$144,0)+IF($D$140=E877,$D$144,0)+IF($E$140=E877,$E$144,0)+IF($F$140=E877,$F$144,0)+IF($H$140=E877,$H$144,0)+IF($C$157=E877,$C$161,0)+IF($D$157=E877,$D$161,0)+IF($E$157=E877,$E$161,0)+IF($F$157=E877,$F$161,0)+IF($H$157=E877,$H$161,0)+IF($C$175=E877,$C$179,0)+IF($D$175=E877,$D$179,0)+IF($E$175=E877,$E$179,0)+IF($F$175=E877,$F$179,0)+IF($H$175=E877,$H$179,0)+IF($C$192=E877,$C$196,0)+IF($D$192=E877,$D$196,0)+IF($E$192=E877,$E$196,0)+IF($F$192=E877,$F$196,0)+IF($H$192=E877,$H$196,0)+IF($C$209=E877,$C$213,0)+IF($D$209=E877,$D$213,0)+IF($E$209=E877,$E$213,0)+IF($F$209=E877,$F$213,0)+IF($H$209=E877,$H$213,0)+IF($C$228=E877,$C$232,0)+IF($D$228=E877,$D$232,0)+IF($E$228=E877,$E$232,0)+IF($F$228=E877,$F$232,0)+IF($H$228=E877,$H$232,0)+IF($C$245=E877,$C$249,0)+IF($D$245=E877,$D$249,0)+IF($E$245=E877,$E$249,0)+IF($F$245=E877,$F$249,0)+IF($H$245=E877,$H$249,0)+IF($C$262=E877,$C$266,0)+IF($D$262=E877,$D$266,0)+IF($E$262=E877,$E$266,0)+IF($F$262=E877,$F$266,0)+IF($H$262=E877,$H$266,0)+IF($C$281=E877,$C$285,0)+IF($D$281=E877,$D$285,0)+IF($E$281=E877,$E$285,0)+IF($F$281=E877,$F$285,0)+IF($H$281=E877,$H$285,0)+IF($C$298=E877,$C$302,0)+IF($D$298=E877,$D$302,0)+IF($E$298=E877,$E$302,0)+IF($F$298=E877,$F$302,0)+IF($H$298=E877,$H$302,0)+IF($C$315=E877,$C$319,0)+IF($D$315=E877,$D$319,0)+IF($E$315=E877,$E$319,0)+IF($F$315=E877,$F$319,0)+IF($H$315=E877,$H$319,0)+IF($C$334=E877,$C$338,0)+IF($D$334=E877,$D$338,0)+IF($E$334=E877,$E$338,0)+IF($F$334=E877,$F$338,0)+IF($H$334=E877,$H$338,0)</f>
        <v>0</v>
      </c>
      <c r="F880" s="149">
        <f>IF($C$140=F877,$C$144,0)+IF($D$140=F877,$D$144,0)+IF($E$140=F877,$E$144,0)+IF($F$140=F877,$F$144,0)+IF($H$140=F877,$H$144,0)+IF($C$157=F877,$C$161,0)+IF($D$157=F877,$D$161,0)+IF($E$157=F877,$E$161,0)+IF($F$157=F877,$F$161,0)+IF($H$157=F877,$H$161,0)+IF($C$175=F877,$C$179,0)+IF($D$175=F877,$D$179,0)+IF($E$175=F877,$E$179,0)+IF($F$175=F877,$F$179,0)+IF($H$175=F877,$H$179,0)+IF($C$192=F877,$C$196,0)+IF($D$192=F877,$D$196,0)+IF($E$192=F877,$E$196,0)+IF($F$192=F877,$F$196,0)+IF($H$192=F877,$H$196,0)+IF($C$209=F877,$C$213,0)+IF($D$209=F877,$D$213,0)+IF($E$209=F877,$E$213,0)+IF($F$209=F877,$F$213,0)+IF($H$209=F877,$H$213,0)+IF($C$228=F877,$C$232,0)+IF($D$228=F877,$D$232,0)+IF($E$228=F877,$E$232,0)+IF($F$228=F877,$F$232,0)+IF($H$228=F877,$H$232,0)+IF($C$245=F877,$C$249,0)+IF($D$245=F877,$D$249,0)+IF($E$245=F877,$E$249,0)+IF($F$245=F877,$F$249,0)+IF($H$245=F877,$H$249,0)+IF($C$262=F877,$C$266,0)+IF($D$262=F877,$D$266,0)+IF($E$262=F877,$E$266,0)+IF($F$262=F877,$F$266,0)+IF($H$262=F877,$H$266,0)+IF($C$281=F877,$C$285,0)+IF($D$281=F877,$D$285,0)+IF($E$281=F877,$E$285,0)+IF($F$281=F877,$F$285,0)+IF($H$281=F877,$H$285,0)+IF($C$298=F877,$C$302,0)+IF($D$298=F877,$D$302,0)+IF($E$298=F877,$E$302,0)+IF($F$298=F877,$F$302,0)+IF($H$298=F877,$H$302,0)+IF($C$315=F877,$C$319,0)+IF($D$315=F877,$D$319,0)+IF($E$315=F877,$E$319,0)+IF($F$315=F877,$F$319,0)+IF($H$315=F877,$H$319,0)+IF($C$334=F877,$C$338,0)+IF($D$334=F877,$D$338,0)+IF($E$334=F877,$E$338,0)+IF($F$334=F877,$F$338,0)+IF($H$334=F877,$H$338,0)</f>
        <v>0</v>
      </c>
      <c r="G880" s="284"/>
      <c r="H880" s="118">
        <f>IF($C$140=H877,$C$144,0)+IF($D$140=H877,$D$144,0)+IF($E$140=H877,$E$144,0)+IF($F$140=H877,$F$144,0)+IF($H$140=H877,$H$144,0)+IF($C$157=H877,$C$161,0)+IF($D$157=H877,$D$161,0)+IF($E$157=H877,$E$161,0)+IF($F$157=H877,$F$161,0)+IF($H$157=H877,$H$161,0)+IF($C$175=H877,$C$179,0)+IF($D$175=H877,$D$179,0)+IF($E$175=H877,$E$179,0)+IF($F$175=H877,$F$179,0)+IF($H$175=H877,$H$179,0)+IF($C$192=H877,$C$196,0)+IF($D$192=H877,$D$196,0)+IF($E$192=H877,$E$196,0)+IF($F$192=H877,$F$196,0)+IF($H$192=H877,$H$196,0)+IF($C$209=H877,$C$213,0)+IF($D$209=H877,$D$213,0)+IF($E$209=H877,$E$213,0)+IF($F$209=H877,$F$213,0)+IF($H$209=H877,$H$213,0)+IF($C$228=H877,$C$232,0)+IF($D$228=H877,$D$232,0)+IF($E$228=H877,$E$232,0)+IF($F$228=H877,$F$232,0)+IF($H$228=H877,$H$232,0)+IF($C$245=H877,$C$249,0)+IF($D$245=H877,$D$249,0)+IF($E$245=H877,$E$249,0)+IF($F$245=H877,$F$249,0)+IF($H$245=H877,$H$249,0)+IF($C$262=H877,$C$266,0)+IF($D$262=H877,$D$266,0)+IF($E$262=H877,$E$266,0)+IF($F$262=H877,$F$266,0)+IF($H$262=H877,$H$266,0)+IF($C$281=H877,$C$285,0)+IF($D$281=H877,$D$285,0)+IF($E$281=H877,$E$285,0)+IF($F$281=H877,$F$285,0)+IF($H$281=H877,$H$285,0)+IF($C$298=H877,$C$302,0)+IF($D$298=H877,$D$302,0)+IF($E$298=H877,$E$302,0)+IF($F$298=H877,$F$302,0)+IF($H$298=H877,$H$302,0)+IF($C$315=H877,$C$319,0)+IF($D$315=H877,$D$319,0)+IF($E$315=H877,$E$319,0)+IF($F$315=H877,$F$319,0)+IF($H$315=H877,$H$319,0)+IF($C$334=H877,$C$338,0)+IF($D$334=H877,$D$338,0)+IF($E$334=H877,$E$338,0)+IF($F$334=H877,$F$338,0)+IF($H$334=H877,$H$338,0)</f>
        <v>0</v>
      </c>
      <c r="I880" s="60">
        <f t="shared" ref="I880:I891" si="59">SUM(C880:H880)</f>
        <v>0</v>
      </c>
    </row>
    <row r="881" spans="1:9" s="60" customFormat="1" x14ac:dyDescent="0.25">
      <c r="A881" s="138" t="s">
        <v>278</v>
      </c>
      <c r="B881" s="138"/>
      <c r="C881" s="118">
        <f>IF($C$140=C877,$C$145,0)+IF($D$140=C877,$D$145,0)+IF($E$140=C877,$E$145,0)+IF($F$140=C877,$F$145,0)+IF($H$140=C877,$H$145,0)+IF($C$157=C877,$C$162,0)+IF($D$157=C877,$D$162,0)+IF($E$157=C877,$E$162,0)+IF($F$157=C877,$F$162,0)+IF($H$157=C877,$H$162,0)+IF($C$175=C877,$C$180,0)+IF($D$175=C877,$D$180,0)+IF($E$175=C877,$E$180,0)+IF($F$175=C877,$F$180,0)+IF($H$175=C877,$H$180,0)+IF($C$192=C877,$C$197,0)+IF($D$192=C877,$D$197,0)+IF($E$192=C877,$E$197,0)+IF($F$192=C877,$F$197,0)+IF($H$192=C877,$H$197,0)+IF($C$209=C877,$C$214,0)+IF($D$209=C877,$D$214,0)+IF($E$209=C877,$E$214,0)+IF($F$209=C877,$F$214,0)+IF($H$209=C877,$H$214,0)+IF($C$228=C877,$C$233,0)+IF($D$228=C877,$D$233,0)+IF($E$228=C877,$E$233,0)+IF($F$228=C877,$F$233,0)+IF($H$228=C877,$H$233,0)+IF($C$245=C877,$C$250,0)+IF($D$245=C877,$D$250,0)+IF($E$245=C877,$E$250,0)+IF($F$245=C877,$F$250,0)+IF($H$245=C877,$H$250,0)+IF($C$262=C877,$C$267,0)+IF($D$262=C877,$D$267,0)+IF($E$262=C877,$E$267,0)+IF($F$262=C877,$F$267,0)+IF($H$262=C877,$H$267,0)+IF($C$281=C877,$C$286,0)+IF($D$281=C877,$D$286,0)+IF($E$281=C877,$E$286,0)+IF($F$281=C877,$F$286,0)+IF($H$281=C877,$H$286,0)+IF($C$298=C877,$C$303,0)+IF($D$298=C877,$D$303,0)+IF($E$298=C877,$E$303,0)+IF($F$298=C877,$F$303,0)+IF($H$298=C877,$H$303,0)+IF($C$315=C877,$C$320,0)+IF($D$315=C877,$D$320,0)+IF($E$315=C877,$E$320,0)+IF($F$315=C877,$F$320,0)+IF($H$315=C877,$H$320,0)+IF($C$334=C877,$C$339,0)+IF($D$334=C877,$D$339,0)+IF($E$334=C877,$E$339,0)+IF($F$334=C877,$F$339,0)+IF($H$334=C877,$H$339,0)</f>
        <v>0</v>
      </c>
      <c r="D881" s="118">
        <f>IF($C$140=D877,$C$145,0)+IF($D$140=D877,$D$145,0)+IF($E$140=D877,$E$145,0)+IF($F$140=D877,$F$145,0)+IF($H$140=D877,$H$145,0)+IF($C$157=D877,$C$162,0)+IF($D$157=D877,$D$162,0)+IF($E$157=D877,$E$162,0)+IF($F$157=D877,$F$162,0)+IF($H$157=D877,$H$162,0)+IF($C$175=D877,$C$180,0)+IF($D$175=D877,$D$180,0)+IF($E$175=D877,$E$180,0)+IF($F$175=D877,$F$180,0)+IF($H$175=D877,$H$180,0)+IF($C$192=D877,$C$197,0)+IF($D$192=D877,$D$197,0)+IF($E$192=D877,$E$197,0)+IF($F$192=D877,$F$197,0)+IF($H$192=D877,$H$197,0)+IF($C$209=D877,$C$214,0)+IF($D$209=D877,$D$214,0)+IF($E$209=D877,$E$214,0)+IF($F$209=D877,$F$214,0)+IF($H$209=D877,$H$214,0)+IF($C$228=D877,$C$233,0)+IF($D$228=D877,$D$233,0)+IF($E$228=D877,$E$233,0)+IF($F$228=D877,$F$233,0)+IF($H$228=D877,$H$233,0)+IF($C$245=D877,$C$250,0)+IF($D$245=D877,$D$250,0)+IF($E$245=D877,$E$250,0)+IF($F$245=D877,$F$250,0)+IF($H$245=D877,$H$250,0)+IF($C$262=D877,$C$267,0)+IF($D$262=D877,$D$267,0)+IF($E$262=D877,$E$267,0)+IF($F$262=D877,$F$267,0)+IF($H$262=D877,$H$267,0)+IF($C$281=D877,$C$286,0)+IF($D$281=D877,$D$286,0)+IF($E$281=D877,$E$286,0)+IF($F$281=D877,$F$286,0)+IF($H$281=D877,$H$286,0)+IF($C$298=D877,$C$303,0)+IF($D$298=D877,$D$303,0)+IF($E$298=D877,$E$303,0)+IF($F$298=D877,$F$303,0)+IF($H$298=D877,$H$303,0)+IF($C$315=D877,$C$320,0)+IF($D$315=D877,$D$320,0)+IF($E$315=D877,$E$320,0)+IF($F$315=D877,$F$320,0)+IF($H$315=D877,$H$320,0)+IF($C$334=D877,$C$339,0)+IF($D$334=D877,$D$339,0)+IF($E$334=D877,$E$339,0)+IF($F$334=D877,$F$339,0)+IF($H$334=D877,$H$339,0)</f>
        <v>0</v>
      </c>
      <c r="E881" s="118">
        <f>IF($C$140=E877,$C$145,0)+IF($D$140=E877,$D$145,0)+IF($E$140=E877,$E$145,0)+IF($F$140=E877,$F$145,0)+IF($H$140=E877,$H$145,0)+IF($C$157=E877,$C$162,0)+IF($D$157=E877,$D$162,0)+IF($E$157=E877,$E$162,0)+IF($F$157=E877,$F$162,0)+IF($H$157=E877,$H$162,0)+IF($C$175=E877,$C$180,0)+IF($D$175=E877,$D$180,0)+IF($E$175=E877,$E$180,0)+IF($F$175=E877,$F$180,0)+IF($H$175=E877,$H$180,0)+IF($C$192=E877,$C$197,0)+IF($D$192=E877,$D$197,0)+IF($E$192=E877,$E$197,0)+IF($F$192=E877,$F$197,0)+IF($H$192=E877,$H$197,0)+IF($C$209=E877,$C$214,0)+IF($D$209=E877,$D$214,0)+IF($E$209=E877,$E$214,0)+IF($F$209=E877,$F$214,0)+IF($H$209=E877,$H$214,0)+IF($C$228=E877,$C$233,0)+IF($D$228=E877,$D$233,0)+IF($E$228=E877,$E$233,0)+IF($F$228=E877,$F$233,0)+IF($H$228=E877,$H$233,0)+IF($C$245=E877,$C$250,0)+IF($D$245=E877,$D$250,0)+IF($E$245=E877,$E$250,0)+IF($F$245=E877,$F$250,0)+IF($H$245=E877,$H$250,0)+IF($C$262=E877,$C$267,0)+IF($D$262=E877,$D$267,0)+IF($E$262=E877,$E$267,0)+IF($F$262=E877,$F$267,0)+IF($H$262=E877,$H$267,0)+IF($C$281=E877,$C$286,0)+IF($D$281=E877,$D$286,0)+IF($E$281=E877,$E$286,0)+IF($F$281=E877,$F$286,0)+IF($H$281=E877,$H$286,0)+IF($C$298=E877,$C$303,0)+IF($D$298=E877,$D$303,0)+IF($E$298=E877,$E$303,0)+IF($F$298=E877,$F$303,0)+IF($H$298=E877,$H$303,0)+IF($C$315=E877,$C$320,0)+IF($D$315=E877,$D$320,0)+IF($E$315=E877,$E$320,0)+IF($F$315=E877,$F$320,0)+IF($H$315=E877,$H$320,0)+IF($C$334=E877,$C$339,0)+IF($D$334=E877,$D$339,0)+IF($E$334=E877,$E$339,0)+IF($F$334=E877,$F$339,0)+IF($H$334=E877,$H$339,0)</f>
        <v>0</v>
      </c>
      <c r="F881" s="149">
        <f>IF($C$140=F877,$C$145,0)+IF($D$140=F877,$D$145,0)+IF($E$140=F877,$E$145,0)+IF($F$140=F877,$F$145,0)+IF($H$140=F877,$H$145,0)+IF($C$157=F877,$C$162,0)+IF($D$157=F877,$D$162,0)+IF($E$157=F877,$E$162,0)+IF($F$157=F877,$F$162,0)+IF($H$157=F877,$H$162,0)+IF($C$175=F877,$C$180,0)+IF($D$175=F877,$D$180,0)+IF($E$175=F877,$E$180,0)+IF($F$175=F877,$F$180,0)+IF($H$175=F877,$H$180,0)+IF($C$192=F877,$C$197,0)+IF($D$192=F877,$D$197,0)+IF($E$192=F877,$E$197,0)+IF($F$192=F877,$F$197,0)+IF($H$192=F877,$H$197,0)+IF($C$209=F877,$C$214,0)+IF($D$209=F877,$D$214,0)+IF($E$209=F877,$E$214,0)+IF($F$209=F877,$F$214,0)+IF($H$209=F877,$H$214,0)+IF($C$228=F877,$C$233,0)+IF($D$228=F877,$D$233,0)+IF($E$228=F877,$E$233,0)+IF($F$228=F877,$F$233,0)+IF($H$228=F877,$H$233,0)+IF($C$245=F877,$C$250,0)+IF($D$245=F877,$D$250,0)+IF($E$245=F877,$E$250,0)+IF($F$245=F877,$F$250,0)+IF($H$245=F877,$H$250,0)+IF($C$262=F877,$C$267,0)+IF($D$262=F877,$D$267,0)+IF($E$262=F877,$E$267,0)+IF($F$262=F877,$F$267,0)+IF($H$262=F877,$H$267,0)+IF($C$281=F877,$C$286,0)+IF($D$281=F877,$D$286,0)+IF($E$281=F877,$E$286,0)+IF($F$281=F877,$F$286,0)+IF($H$281=F877,$H$286,0)+IF($C$298=F877,$C$303,0)+IF($D$298=F877,$D$303,0)+IF($E$298=F877,$E$303,0)+IF($F$298=F877,$F$303,0)+IF($H$298=F877,$H$303,0)+IF($C$315=F877,$C$320,0)+IF($D$315=F877,$D$320,0)+IF($E$315=F877,$E$320,0)+IF($F$315=F877,$F$320,0)+IF($H$315=F877,$H$320,0)+IF($C$334=F877,$C$339,0)+IF($D$334=F877,$D$339,0)+IF($E$334=F877,$E$339,0)+IF($F$334=F877,$F$339,0)+IF($H$334=F877,$H$339,0)</f>
        <v>0</v>
      </c>
      <c r="G881" s="284"/>
      <c r="H881" s="118">
        <f>IF($C$140=H877,$C$145,0)+IF($D$140=H877,$D$145,0)+IF($E$140=H877,$E$145,0)+IF($F$140=H877,$F$145,0)+IF($H$140=H877,$H$145,0)+IF($C$157=H877,$C$162,0)+IF($D$157=H877,$D$162,0)+IF($E$157=H877,$E$162,0)+IF($F$157=H877,$F$162,0)+IF($H$157=H877,$H$162,0)+IF($C$175=H877,$C$180,0)+IF($D$175=H877,$D$180,0)+IF($E$175=H877,$E$180,0)+IF($F$175=H877,$F$180,0)+IF($H$175=H877,$H$180,0)+IF($C$192=H877,$C$197,0)+IF($D$192=H877,$D$197,0)+IF($E$192=H877,$E$197,0)+IF($F$192=H877,$F$197,0)+IF($H$192=H877,$H$197,0)+IF($C$209=H877,$C$214,0)+IF($D$209=H877,$D$214,0)+IF($E$209=H877,$E$214,0)+IF($F$209=H877,$F$214,0)+IF($H$209=H877,$H$214,0)+IF($C$228=H877,$C$233,0)+IF($D$228=H877,$D$233,0)+IF($E$228=H877,$E$233,0)+IF($F$228=H877,$F$233,0)+IF($H$228=H877,$H$233,0)+IF($C$245=H877,$C$250,0)+IF($D$245=H877,$D$250,0)+IF($E$245=H877,$E$250,0)+IF($F$245=H877,$F$250,0)+IF($H$245=H877,$H$250,0)+IF($C$262=H877,$C$267,0)+IF($D$262=H877,$D$267,0)+IF($E$262=H877,$E$267,0)+IF($F$262=H877,$F$267,0)+IF($H$262=H877,$H$267,0)+IF($C$281=H877,$C$286,0)+IF($D$281=H877,$D$286,0)+IF($E$281=H877,$E$286,0)+IF($F$281=H877,$F$286,0)+IF($H$281=H877,$H$286,0)+IF($C$298=H877,$C$303,0)+IF($D$298=H877,$D$303,0)+IF($E$298=H877,$E$303,0)+IF($F$298=H877,$F$303,0)+IF($H$298=H877,$H$303,0)+IF($C$315=H877,$C$320,0)+IF($D$315=H877,$D$320,0)+IF($E$315=H877,$E$320,0)+IF($F$315=H877,$F$320,0)+IF($H$315=H877,$H$320,0)+IF($C$334=H877,$C$339,0)+IF($D$334=H877,$D$339,0)+IF($E$334=H877,$E$339,0)+IF($F$334=H877,$F$339,0)+IF($H$334=H877,$H$339,0)</f>
        <v>0</v>
      </c>
      <c r="I881" s="60">
        <f t="shared" si="59"/>
        <v>0</v>
      </c>
    </row>
    <row r="882" spans="1:9" s="60" customFormat="1" x14ac:dyDescent="0.25">
      <c r="A882" s="138" t="s">
        <v>279</v>
      </c>
      <c r="B882" s="138"/>
      <c r="C882" s="118">
        <f>IF($C$140=C877,$C$146,0)+IF($D$140=C877,$D$146,0)+IF($E$140=C877,$E$146,0)+IF($F$140=C877,$F$146,0)+IF($H$140=C877,$H$146,0)+IF($C$157=C877,$C$163,0)+IF($D$157=C877,$D$163,0)+IF($E$157=C877,$E$163,0)+IF($F$157=C877,$F$163,0)+IF($H$157=C877,$H$163,0)+IF($C$175=C877,$C$181,0)+IF($D$175=C877,$D$181,0)+IF($E$175=C877,$E$181,0)+IF($F$175=C877,$F$181,0)+IF($H$175=C877,$H$181,0)+IF($C$192=C877,$C$198,0)+IF($D$192=C877,$D$198,0)+IF($E$192=C877,$E$198,0)+IF($F$192=C877,$F$198,0)+IF($H$192=C877,$H$198,0)+IF($C$209=C877,$C$215,0)+IF($D$209=C877,$D$215,0)+IF($E$209=C877,$E$215,0)+IF($F$209=C877,$F$215,0)+IF($H$209=C877,$H$215,0)+IF($C$228=C877,$C$234,0)+IF($D$228=C877,$D$234,0)+IF($E$228=C877,$E$234,0)+IF($F$228=C877,$F$234,0)+IF($H$228=C877,$H$234,0)+IF($C$245=C877,$C$251,0)+IF($D$245=C877,$D$251,0)+IF($E$245=C877,$E$251,0)+IF($F$245=C877,$F$251,0)+IF($H$245=C877,$H$251,0)+IF($C$262=C877,$C$268,0)+IF($D$262=C877,$D$268,0)+IF($E$262=C877,$E$268,0)+IF($F$262=C877,$F$268,0)+IF($H$262=C877,$H$268,0)+IF($C$281=C877,$C$287,0)+IF($D$281=C877,$D$287,0)+IF($E$281=C877,$E$287,0)+IF($F$281=C877,$F$287,0)+IF($H$281=C877,$H$287,0)+IF($C$298=C877,$C$304,0)+IF($D$298=C877,$D$304,0)+IF($E$298=C877,$E$304,0)+IF($F$298=C877,$F$304,0)+IF($H$298=C877,$H$304,0)+IF($C$315=C877,$C$321,0)+IF($D$315=C877,$D$321,0)+IF($E$315=C877,$E$321,0)+IF($F$315=C877,$F$321,0)+IF($H$315=C877,$H$321,0)+IF($C$334=C877,$C$340,0)+IF($D$334=C877,$D$340,0)+IF($E$334=C877,$E$340,0)+IF($F$334=C877,$F$340,0)+IF($H$334=C877,$H$340,0)</f>
        <v>0</v>
      </c>
      <c r="D882" s="118">
        <f>IF($C$140=D877,$C$146,0)+IF($D$140=D877,$D$146,0)+IF($E$140=D877,$E$146,0)+IF($F$140=D877,$F$146,0)+IF($H$140=D877,$H$146,0)+IF($C$157=D877,$C$163,0)+IF($D$157=D877,$D$163,0)+IF($E$157=D877,$E$163,0)+IF($F$157=D877,$F$163,0)+IF($H$157=D877,$H$163,0)+IF($C$175=D877,$C$181,0)+IF($D$175=D877,$D$181,0)+IF($E$175=D877,$E$181,0)+IF($F$175=D877,$F$181,0)+IF($H$175=D877,$H$181,0)+IF($C$192=D877,$C$198,0)+IF($D$192=D877,$D$198,0)+IF($E$192=D877,$E$198,0)+IF($F$192=D877,$F$198,0)+IF($H$192=D877,$H$198,0)+IF($C$209=D877,$C$215,0)+IF($D$209=D877,$D$215,0)+IF($E$209=D877,$E$215,0)+IF($F$209=D877,$F$215,0)+IF($H$209=D877,$H$215,0)+IF($C$228=D877,$C$234,0)+IF($D$228=D877,$D$234,0)+IF($E$228=D877,$E$234,0)+IF($F$228=D877,$F$234,0)+IF($H$228=D877,$H$234,0)+IF($C$245=D877,$C$251,0)+IF($D$245=D877,$D$251,0)+IF($E$245=D877,$E$251,0)+IF($F$245=D877,$F$251,0)+IF($H$245=D877,$H$251,0)+IF($C$262=D877,$C$268,0)+IF($D$262=D877,$D$268,0)+IF($E$262=D877,$E$268,0)+IF($F$262=D877,$F$268,0)+IF($H$262=D877,$H$268,0)+IF($C$281=D877,$C$287,0)+IF($D$281=D877,$D$287,0)+IF($E$281=D877,$E$287,0)+IF($F$281=D877,$F$287,0)+IF($H$281=D877,$H$287,0)+IF($C$298=D877,$C$304,0)+IF($D$298=D877,$D$304,0)+IF($E$298=D877,$E$304,0)+IF($F$298=D877,$F$304,0)+IF($H$298=D877,$H$304,0)+IF($C$315=D877,$C$321,0)+IF($D$315=D877,$D$321,0)+IF($E$315=D877,$E$321,0)+IF($F$315=D877,$F$321,0)+IF($H$315=D877,$H$321,0)+IF($C$334=D877,$C$340,0)+IF($D$334=D877,$D$340,0)+IF($E$334=D877,$E$340,0)+IF($F$334=D877,$F$340,0)+IF($H$334=D877,$H$340,0)</f>
        <v>0</v>
      </c>
      <c r="E882" s="118">
        <f>IF($C$140=E877,$C$146,0)+IF($D$140=E877,$D$146,0)+IF($E$140=E877,$E$146,0)+IF($F$140=E877,$F$146,0)+IF($H$140=E877,$H$146,0)+IF($C$157=E877,$C$163,0)+IF($D$157=E877,$D$163,0)+IF($E$157=E877,$E$163,0)+IF($F$157=E877,$F$163,0)+IF($H$157=E877,$H$163,0)+IF($C$175=E877,$C$181,0)+IF($D$175=E877,$D$181,0)+IF($E$175=E877,$E$181,0)+IF($F$175=E877,$F$181,0)+IF($H$175=E877,$H$181,0)+IF($C$192=E877,$C$198,0)+IF($D$192=E877,$D$198,0)+IF($E$192=E877,$E$198,0)+IF($F$192=E877,$F$198,0)+IF($H$192=E877,$H$198,0)+IF($C$209=E877,$C$215,0)+IF($D$209=E877,$D$215,0)+IF($E$209=E877,$E$215,0)+IF($F$209=E877,$F$215,0)+IF($H$209=E877,$H$215,0)+IF($C$228=E877,$C$234,0)+IF($D$228=E877,$D$234,0)+IF($E$228=E877,$E$234,0)+IF($F$228=E877,$F$234,0)+IF($H$228=E877,$H$234,0)+IF($C$245=E877,$C$251,0)+IF($D$245=E877,$D$251,0)+IF($E$245=E877,$E$251,0)+IF($F$245=E877,$F$251,0)+IF($H$245=E877,$H$251,0)+IF($C$262=E877,$C$268,0)+IF($D$262=E877,$D$268,0)+IF($E$262=E877,$E$268,0)+IF($F$262=E877,$F$268,0)+IF($H$262=E877,$H$268,0)+IF($C$281=E877,$C$287,0)+IF($D$281=E877,$D$287,0)+IF($E$281=E877,$E$287,0)+IF($F$281=E877,$F$287,0)+IF($H$281=E877,$H$287,0)+IF($C$298=E877,$C$304,0)+IF($D$298=E877,$D$304,0)+IF($E$298=E877,$E$304,0)+IF($F$298=E877,$F$304,0)+IF($H$298=E877,$H$304,0)+IF($C$315=E877,$C$321,0)+IF($D$315=E877,$D$321,0)+IF($E$315=E877,$E$321,0)+IF($F$315=E877,$F$321,0)+IF($H$315=E877,$H$321,0)+IF($C$334=E877,$C$340,0)+IF($D$334=E877,$D$340,0)+IF($E$334=E877,$E$340,0)+IF($F$334=E877,$F$340,0)+IF($H$334=E877,$H$340,0)</f>
        <v>0</v>
      </c>
      <c r="F882" s="149">
        <f>IF($C$140=F877,$C$146,0)+IF($D$140=F877,$D$146,0)+IF($E$140=F877,$E$146,0)+IF($F$140=F877,$F$146,0)+IF($H$140=F877,$H$146,0)+IF($C$157=F877,$C$163,0)+IF($D$157=F877,$D$163,0)+IF($E$157=F877,$E$163,0)+IF($F$157=F877,$F$163,0)+IF($H$157=F877,$H$163,0)+IF($C$175=F877,$C$181,0)+IF($D$175=F877,$D$181,0)+IF($E$175=F877,$E$181,0)+IF($F$175=F877,$F$181,0)+IF($H$175=F877,$H$181,0)+IF($C$192=F877,$C$198,0)+IF($D$192=F877,$D$198,0)+IF($E$192=F877,$E$198,0)+IF($F$192=F877,$F$198,0)+IF($H$192=F877,$H$198,0)+IF($C$209=F877,$C$215,0)+IF($D$209=F877,$D$215,0)+IF($E$209=F877,$E$215,0)+IF($F$209=F877,$F$215,0)+IF($H$209=F877,$H$215,0)+IF($C$228=F877,$C$234,0)+IF($D$228=F877,$D$234,0)+IF($E$228=F877,$E$234,0)+IF($F$228=F877,$F$234,0)+IF($H$228=F877,$H$234,0)+IF($C$245=F877,$C$251,0)+IF($D$245=F877,$D$251,0)+IF($E$245=F877,$E$251,0)+IF($F$245=F877,$F$251,0)+IF($H$245=F877,$H$251,0)+IF($C$262=F877,$C$268,0)+IF($D$262=F877,$D$268,0)+IF($E$262=F877,$E$268,0)+IF($F$262=F877,$F$268,0)+IF($H$262=F877,$H$268,0)+IF($C$281=F877,$C$287,0)+IF($D$281=F877,$D$287,0)+IF($E$281=F877,$E$287,0)+IF($F$281=F877,$F$287,0)+IF($H$281=F877,$H$287,0)+IF($C$298=F877,$C$304,0)+IF($D$298=F877,$D$304,0)+IF($E$298=F877,$E$304,0)+IF($F$298=F877,$F$304,0)+IF($H$298=F877,$H$304,0)+IF($C$315=F877,$C$321,0)+IF($D$315=F877,$D$321,0)+IF($E$315=F877,$E$321,0)+IF($F$315=F877,$F$321,0)+IF($H$315=F877,$H$321,0)+IF($C$334=F877,$C$340,0)+IF($D$334=F877,$D$340,0)+IF($E$334=F877,$E$340,0)+IF($F$334=F877,$F$340,0)+IF($H$334=F877,$H$340,0)</f>
        <v>0</v>
      </c>
      <c r="G882" s="284"/>
      <c r="H882" s="118">
        <f>IF($C$140=H877,$C$146,0)+IF($D$140=H877,$D$146,0)+IF($E$140=H877,$E$146,0)+IF($F$140=H877,$F$146,0)+IF($H$140=H877,$H$146,0)+IF($C$157=H877,$C$163,0)+IF($D$157=H877,$D$163,0)+IF($E$157=H877,$E$163,0)+IF($F$157=H877,$F$163,0)+IF($H$157=H877,$H$163,0)+IF($C$175=H877,$C$181,0)+IF($D$175=H877,$D$181,0)+IF($E$175=H877,$E$181,0)+IF($F$175=H877,$F$181,0)+IF($H$175=H877,$H$181,0)+IF($C$192=H877,$C$198,0)+IF($D$192=H877,$D$198,0)+IF($E$192=H877,$E$198,0)+IF($F$192=H877,$F$198,0)+IF($H$192=H877,$H$198,0)+IF($C$209=H877,$C$215,0)+IF($D$209=H877,$D$215,0)+IF($E$209=H877,$E$215,0)+IF($F$209=H877,$F$215,0)+IF($H$209=H877,$H$215,0)+IF($C$228=H877,$C$234,0)+IF($D$228=H877,$D$234,0)+IF($E$228=H877,$E$234,0)+IF($F$228=H877,$F$234,0)+IF($H$228=H877,$H$234,0)+IF($C$245=H877,$C$251,0)+IF($D$245=H877,$D$251,0)+IF($E$245=H877,$E$251,0)+IF($F$245=H877,$F$251,0)+IF($H$245=H877,$H$251,0)+IF($C$262=H877,$C$268,0)+IF($D$262=H877,$D$268,0)+IF($E$262=H877,$E$268,0)+IF($F$262=H877,$F$268,0)+IF($H$262=H877,$H$268,0)+IF($C$281=H877,$C$287,0)+IF($D$281=H877,$D$287,0)+IF($E$281=H877,$E$287,0)+IF($F$281=H877,$F$287,0)+IF($H$281=H877,$H$287,0)+IF($C$298=H877,$C$304,0)+IF($D$298=H877,$D$304,0)+IF($E$298=H877,$E$304,0)+IF($F$298=H877,$F$304,0)+IF($H$298=H877,$H$304,0)+IF($C$315=H877,$C$321,0)+IF($D$315=H877,$D$321,0)+IF($E$315=H877,$E$321,0)+IF($F$315=H877,$F$321,0)+IF($H$315=H877,$H$321,0)+IF($C$334=H877,$C$340,0)+IF($D$334=H877,$D$340,0)+IF($E$334=H877,$E$340,0)+IF($F$334=H877,$F$340,0)+IF($H$334=H877,$H$340,0)</f>
        <v>0</v>
      </c>
      <c r="I882" s="60">
        <f t="shared" si="59"/>
        <v>0</v>
      </c>
    </row>
    <row r="883" spans="1:9" s="60" customFormat="1" x14ac:dyDescent="0.25">
      <c r="A883" s="138" t="s">
        <v>324</v>
      </c>
      <c r="B883" s="138"/>
      <c r="C883" s="118">
        <f>IF($C$140=C877,$C$147,0)+IF($D$140=C877,$D$147,0)+IF($E$140=C877,$E$147,0)+IF($F$140=C877,$F$147,0)+IF($H$140=C877,$H$147,0)+IF($C$157=C877,$C$164,0)+IF($D$157=C877,$D$164,0)+IF($E$157=C877,$E$164,0)+IF($F$157=C877,$F$164,0)+IF($H$157=C877,$H$164,0)+IF($C$175=C877,$C$182,0)+IF($D$175=C877,$D$182,0)+IF($E$175=C877,$E$182,0)+IF($F$175=C877,$F$182,0)+IF($H$175=C877,$H$182,0)+IF($C$192=C877,$C$199,0)+IF($D$192=C877,$D$199,0)+IF($E$192=C877,$E$199,0)+IF($F$192=C877,$F$199,0)+IF($H$192=C877,$H$199,0)+IF($C$209=C877,$C$216,0)+IF($D$209=C877,$D$216,0)+IF($E$209=C877,$E$216,0)+IF($F$209=C877,$F$216,0)+IF($H$209=C877,$H$216,0)+IF($C$228=C877,$C$235,0)+IF($D$228=C877,$D$235,0)+IF($E$228=C877,$E$235,0)+IF($F$228=C877,$F$235,0)+IF($H$228=C877,$H$235,0)+IF($C$245=C877,$C$252,0)+IF($D$245=C877,$D$252,0)+IF($E$245=C877,$E$252,0)+IF($F$245=C877,$F$252,0)+IF($H$245=C877,$H$252,0)+IF($C$262=C877,$C$269,0)+IF($D$262=C877,$D$269,0)+IF($E$262=C877,$E$269,0)+IF($F$262=C877,$F$269,0)+IF($H$262=C877,$H$269,0)+IF($C$281=C877,$C$288,0)+IF($D$281=C877,$D$288,0)+IF($E$281=C877,$E$288,0)+IF($F$281=C877,$F$288,0)+IF($H$281=C877,$H$288,0)+IF($C$298=C877,$C$305,0)+IF($D$298=C877,$D$305,0)+IF($E$298=C877,$E$305,0)+IF($F$298=C877,$F$305,0)+IF($H$298=C877,$H$305,0)+IF($C$315=C877,$C$322,0)+IF($D$315=C877,$D$322,0)+IF($E$315=C877,$E$322,0)+IF($F$315=C877,$F$322,0)+IF($H$315=C877,$H$322,0)+IF($C$334=C877,$C$341,0)+IF($D$334=C877,$D$341,0)+IF($E$334=C877,$E$341,0)+IF($F$334=C877,$F$341,0)+IF($H$334=C877,$H$341,0)</f>
        <v>0</v>
      </c>
      <c r="D883" s="118">
        <f>IF($C$140=D877,$C$147,0)+IF($D$140=D877,$D$147,0)+IF($E$140=D877,$E$147,0)+IF($F$140=D877,$F$147,0)+IF($H$140=D877,$H$147,0)+IF($C$157=D877,$C$164,0)+IF($D$157=D877,$D$164,0)+IF($E$157=D877,$E$164,0)+IF($F$157=D877,$F$164,0)+IF($H$157=D877,$H$164,0)+IF($C$175=D877,$C$182,0)+IF($D$175=D877,$D$182,0)+IF($E$175=D877,$E$182,0)+IF($F$175=D877,$F$182,0)+IF($H$175=D877,$H$182,0)+IF($C$192=D877,$C$199,0)+IF($D$192=D877,$D$199,0)+IF($E$192=D877,$E$199,0)+IF($F$192=D877,$F$199,0)+IF($H$192=D877,$H$199,0)+IF($C$209=D877,$C$216,0)+IF($D$209=D877,$D$216,0)+IF($E$209=D877,$E$216,0)+IF($F$209=D877,$F$216,0)+IF($H$209=D877,$H$216,0)+IF($C$228=D877,$C$235,0)+IF($D$228=D877,$D$235,0)+IF($E$228=D877,$E$235,0)+IF($F$228=D877,$F$235,0)+IF($H$228=D877,$H$235,0)+IF($C$245=D877,$C$252,0)+IF($D$245=D877,$D$252,0)+IF($E$245=D877,$E$252,0)+IF($F$245=D877,$F$252,0)+IF($H$245=D877,$H$252,0)+IF($C$262=D877,$C$269,0)+IF($D$262=D877,$D$269,0)+IF($E$262=D877,$E$269,0)+IF($F$262=D877,$F$269,0)+IF($H$262=D877,$H$269,0)+IF($C$281=D877,$C$288,0)+IF($D$281=D877,$D$288,0)+IF($E$281=D877,$E$288,0)+IF($F$281=D877,$F$288,0)+IF($H$281=D877,$H$288,0)+IF($C$298=D877,$C$305,0)+IF($D$298=D877,$D$305,0)+IF($E$298=D877,$E$305,0)+IF($F$298=D877,$F$305,0)+IF($H$298=D877,$H$305,0)+IF($C$315=D877,$C$322,0)+IF($D$315=D877,$D$322,0)+IF($E$315=D877,$E$322,0)+IF($F$315=D877,$F$322,0)+IF($H$315=D877,$H$322,0)+IF($C$334=D877,$C$341,0)+IF($D$334=D877,$D$341,0)+IF($E$334=D877,$E$341,0)+IF($F$334=D877,$F$341,0)+IF($H$334=D877,$H$341,0)</f>
        <v>0</v>
      </c>
      <c r="E883" s="118">
        <f>IF($C$140=E877,$C$147,0)+IF($D$140=E877,$D$147,0)+IF($E$140=E877,$E$147,0)+IF($F$140=E877,$F$147,0)+IF($H$140=E877,$H$147,0)+IF($C$157=E877,$C$164,0)+IF($D$157=E877,$D$164,0)+IF($E$157=E877,$E$164,0)+IF($F$157=E877,$F$164,0)+IF($H$157=E877,$H$164,0)+IF($C$175=E877,$C$182,0)+IF($D$175=E877,$D$182,0)+IF($E$175=E877,$E$182,0)+IF($F$175=E877,$F$182,0)+IF($H$175=E877,$H$182,0)+IF($C$192=E877,$C$199,0)+IF($D$192=E877,$D$199,0)+IF($E$192=E877,$E$199,0)+IF($F$192=E877,$F$199,0)+IF($H$192=E877,$H$199,0)+IF($C$209=E877,$C$216,0)+IF($D$209=E877,$D$216,0)+IF($E$209=E877,$E$216,0)+IF($F$209=E877,$F$216,0)+IF($H$209=E877,$H$216,0)+IF($C$228=E877,$C$235,0)+IF($D$228=E877,$D$235,0)+IF($E$228=E877,$E$235,0)+IF($F$228=E877,$F$235,0)+IF($H$228=E877,$H$235,0)+IF($C$245=E877,$C$252,0)+IF($D$245=E877,$D$252,0)+IF($E$245=E877,$E$252,0)+IF($F$245=E877,$F$252,0)+IF($H$245=E877,$H$252,0)+IF($C$262=E877,$C$269,0)+IF($D$262=E877,$D$269,0)+IF($E$262=E877,$E$269,0)+IF($F$262=E877,$F$269,0)+IF($H$262=E877,$H$269,0)+IF($C$281=E877,$C$288,0)+IF($D$281=E877,$D$288,0)+IF($E$281=E877,$E$288,0)+IF($F$281=E877,$F$288,0)+IF($H$281=E877,$H$288,0)+IF($C$298=E877,$C$305,0)+IF($D$298=E877,$D$305,0)+IF($E$298=E877,$E$305,0)+IF($F$298=E877,$F$305,0)+IF($H$298=E877,$H$305,0)+IF($C$315=E877,$C$322,0)+IF($D$315=E877,$D$322,0)+IF($E$315=E877,$E$322,0)+IF($F$315=E877,$F$322,0)+IF($H$315=E877,$H$322,0)+IF($C$334=E877,$C$341,0)+IF($D$334=E877,$D$341,0)+IF($E$334=E877,$E$341,0)+IF($F$334=E877,$F$341,0)+IF($H$334=E877,$H$341,0)</f>
        <v>0</v>
      </c>
      <c r="F883" s="149">
        <f>IF($C$140=F877,$C$147,0)+IF($D$140=F877,$D$147,0)+IF($E$140=F877,$E$147,0)+IF($F$140=F877,$F$147,0)+IF($H$140=F877,$H$147,0)+IF($C$157=F877,$C$164,0)+IF($D$157=F877,$D$164,0)+IF($E$157=F877,$E$164,0)+IF($F$157=F877,$F$164,0)+IF($H$157=F877,$H$164,0)+IF($C$175=F877,$C$182,0)+IF($D$175=F877,$D$182,0)+IF($E$175=F877,$E$182,0)+IF($F$175=F877,$F$182,0)+IF($H$175=F877,$H$182,0)+IF($C$192=F877,$C$199,0)+IF($D$192=F877,$D$199,0)+IF($E$192=F877,$E$199,0)+IF($F$192=F877,$F$199,0)+IF($H$192=F877,$H$199,0)+IF($C$209=F877,$C$216,0)+IF($D$209=F877,$D$216,0)+IF($E$209=F877,$E$216,0)+IF($F$209=F877,$F$216,0)+IF($H$209=F877,$H$216,0)+IF($C$228=F877,$C$235,0)+IF($D$228=F877,$D$235,0)+IF($E$228=F877,$E$235,0)+IF($F$228=F877,$F$235,0)+IF($H$228=F877,$H$235,0)+IF($C$245=F877,$C$252,0)+IF($D$245=F877,$D$252,0)+IF($E$245=F877,$E$252,0)+IF($F$245=F877,$F$252,0)+IF($H$245=F877,$H$252,0)+IF($C$262=F877,$C$269,0)+IF($D$262=F877,$D$269,0)+IF($E$262=F877,$E$269,0)+IF($F$262=F877,$F$269,0)+IF($H$262=F877,$H$269,0)+IF($C$281=F877,$C$288,0)+IF($D$281=F877,$D$288,0)+IF($E$281=F877,$E$288,0)+IF($F$281=F877,$F$288,0)+IF($H$281=F877,$H$288,0)+IF($C$298=F877,$C$305,0)+IF($D$298=F877,$D$305,0)+IF($E$298=F877,$E$305,0)+IF($F$298=F877,$F$305,0)+IF($H$298=F877,$H$305,0)+IF($C$315=F877,$C$322,0)+IF($D$315=F877,$D$322,0)+IF($E$315=F877,$E$322,0)+IF($F$315=F877,$F$322,0)+IF($H$315=F877,$H$322,0)+IF($C$334=F877,$C$341,0)+IF($D$334=F877,$D$341,0)+IF($E$334=F877,$E$341,0)+IF($F$334=F877,$F$341,0)+IF($H$334=F877,$H$341,0)</f>
        <v>0</v>
      </c>
      <c r="G883" s="284"/>
      <c r="H883" s="118">
        <f>IF($C$140=H877,$C$147,0)+IF($D$140=H877,$D$147,0)+IF($E$140=H877,$E$147,0)+IF($F$140=H877,$F$147,0)+IF($H$140=H877,$H$147,0)+IF($C$157=H877,$C$164,0)+IF($D$157=H877,$D$164,0)+IF($E$157=H877,$E$164,0)+IF($F$157=H877,$F$164,0)+IF($H$157=H877,$H$164,0)+IF($C$175=H877,$C$182,0)+IF($D$175=H877,$D$182,0)+IF($E$175=H877,$E$182,0)+IF($F$175=H877,$F$182,0)+IF($H$175=H877,$H$182,0)+IF($C$192=H877,$C$199,0)+IF($D$192=H877,$D$199,0)+IF($E$192=H877,$E$199,0)+IF($F$192=H877,$F$199,0)+IF($H$192=H877,$H$199,0)+IF($C$209=H877,$C$216,0)+IF($D$209=H877,$D$216,0)+IF($E$209=H877,$E$216,0)+IF($F$209=H877,$F$216,0)+IF($H$209=H877,$H$216,0)+IF($C$228=H877,$C$235,0)+IF($D$228=H877,$D$235,0)+IF($E$228=H877,$E$235,0)+IF($F$228=H877,$F$235,0)+IF($H$228=H877,$H$235,0)+IF($C$245=H877,$C$252,0)+IF($D$245=H877,$D$252,0)+IF($E$245=H877,$E$252,0)+IF($F$245=H877,$F$252,0)+IF($H$245=H877,$H$252,0)+IF($C$262=H877,$C$269,0)+IF($D$262=H877,$D$269,0)+IF($E$262=H877,$E$269,0)+IF($F$262=H877,$F$269,0)+IF($H$262=H877,$H$269,0)+IF($C$281=H877,$C$288,0)+IF($D$281=H877,$D$288,0)+IF($E$281=H877,$E$288,0)+IF($F$281=H877,$F$288,0)+IF($H$281=H877,$H$288,0)+IF($C$298=H877,$C$305,0)+IF($D$298=H877,$D$305,0)+IF($E$298=H877,$E$305,0)+IF($F$298=H877,$F$305,0)+IF($H$298=H877,$H$305,0)+IF($C$315=H877,$C$322,0)+IF($D$315=H877,$D$322,0)+IF($E$315=H877,$E$322,0)+IF($F$315=H877,$F$322,0)+IF($H$315=H877,$H$322,0)+IF($C$334=H877,$C$341,0)+IF($D$334=H877,$D$341,0)+IF($E$334=H877,$E$341,0)+IF($F$334=H877,$F$341,0)+IF($H$334=H877,$H$341,0)</f>
        <v>0</v>
      </c>
      <c r="I883" s="60">
        <f t="shared" si="59"/>
        <v>0</v>
      </c>
    </row>
    <row r="884" spans="1:9" s="60" customFormat="1" x14ac:dyDescent="0.25">
      <c r="A884" s="138" t="s">
        <v>325</v>
      </c>
      <c r="B884" s="138"/>
      <c r="C884" s="118">
        <f>IF($C$140=C877,$C$148,0)+IF($D$140=C877,$D$148,0)+IF($E$140=C877,$E$148,0)+IF($F$140=C877,$F$148,0)+IF($H$140=C877,$H$148,0)+IF($C$157=C877,$C$165,0)+IF($D$157=C877,$D$165,0)+IF($E$157=C877,$E$165,0)+IF($F$157=C877,$F$165,0)+IF($H$157=C877,$H$165,0)+IF($C$175=C877,$C$183,0)+IF($D$175=C877,$D$183,0)+IF($E$175=C877,$E$183,0)+IF($F$175=C877,$F$183,0)+IF($H$175=C877,$H$183,0)+IF($C$192=C877,$C$200,0)+IF($D$192=C877,$D$200,0)+IF($E$192=C877,$E$200,0)+IF($F$192=C877,$F$200,0)+IF($H$192=C877,$H$200,0)+IF($C$209=C877,$C$217,0)+IF($D$209=C877,$D$217,0)+IF($E$209=C877,$E$217,0)+IF($F$209=C877,$F$217,0)+IF($H$209=C877,$H$217,0)+IF($C$228=C877,$C$236,0)+IF($D$228=C877,$D$236,0)+IF($E$228=C877,$E$236,0)+IF($F$228=C877,$F$236,0)+IF($H$228=C877,$H$236,0)+IF($C$245=C877,$C$253,0)+IF($D$245=C877,$D$253,0)+IF($E$245=C877,$E$253,0)+IF($F$245=C877,$F$253,0)+IF($H$245=C877,$H$253,0)+IF($C$262=C877,$C$270,0)+IF($D$262=C877,$D$270,0)+IF($E$262=C877,$E$270,0)+IF($F$262=C877,$F$270,0)+IF($H$262=C877,$H$270,0)+IF($C$281=C877,$C$289,0)+IF($D$281=C877,$D$289,0)+IF($E$281=C877,$E$289,0)+IF($F$281=C877,$F$289,0)+IF($H$281=C877,$H$289,0)+IF($C$298=C877,$C$306,0)+IF($D$298=C877,$D$306,0)+IF($E$298=C877,$E$306,0)+IF($F$298=C877,$F$306,0)+IF($H$298=C877,$H$306,0)+IF($C$315=C877,$C$323,0)+IF($D$315=C877,$D$323,0)+IF($E$315=C877,$E$323,0)+IF($F$315=C877,$F$323,0)+IF($H$315=C877,$H$323,0)+IF($C$334=C877,$C$342,0)+IF($D$334=C877,$D$342,0)+IF($E$334=C877,$E$342,0)+IF($F$334=C877,$F$342,0)+IF($H$334=C877,$H$342,0)</f>
        <v>0</v>
      </c>
      <c r="D884" s="118">
        <f>IF($C$140=D877,$C$148,0)+IF($D$140=D877,$D$148,0)+IF($E$140=D877,$E$148,0)+IF($F$140=D877,$F$148,0)+IF($H$140=D877,$H$148,0)+IF($C$157=D877,$C$165,0)+IF($D$157=D877,$D$165,0)+IF($E$157=D877,$E$165,0)+IF($F$157=D877,$F$165,0)+IF($H$157=D877,$H$165,0)+IF($C$175=D877,$C$183,0)+IF($D$175=D877,$D$183,0)+IF($E$175=D877,$E$183,0)+IF($F$175=D877,$F$183,0)+IF($H$175=D877,$H$183,0)+IF($C$192=D877,$C$200,0)+IF($D$192=D877,$D$200,0)+IF($E$192=D877,$E$200,0)+IF($F$192=D877,$F$200,0)+IF($H$192=D877,$H$200,0)+IF($C$209=D877,$C$217,0)+IF($D$209=D877,$D$217,0)+IF($E$209=D877,$E$217,0)+IF($F$209=D877,$F$217,0)+IF($H$209=D877,$H$217,0)+IF($C$228=D877,$C$236,0)+IF($D$228=D877,$D$236,0)+IF($E$228=D877,$E$236,0)+IF($F$228=D877,$F$236,0)+IF($H$228=D877,$H$236,0)+IF($C$245=D877,$C$253,0)+IF($D$245=D877,$D$253,0)+IF($E$245=D877,$E$253,0)+IF($F$245=D877,$F$253,0)+IF($H$245=D877,$H$253,0)+IF($C$262=D877,$C$270,0)+IF($D$262=D877,$D$270,0)+IF($E$262=D877,$E$270,0)+IF($F$262=D877,$F$270,0)+IF($H$262=D877,$H$270,0)+IF($C$281=D877,$C$289,0)+IF($D$281=D877,$D$289,0)+IF($E$281=D877,$E$289,0)+IF($F$281=D877,$F$289,0)+IF($H$281=D877,$H$289,0)+IF($C$298=D877,$C$306,0)+IF($D$298=D877,$D$306,0)+IF($E$298=D877,$E$306,0)+IF($F$298=D877,$F$306,0)+IF($H$298=D877,$H$306,0)+IF($C$315=D877,$C$323,0)+IF($D$315=D877,$D$323,0)+IF($E$315=D877,$E$323,0)+IF($F$315=D877,$F$323,0)+IF($H$315=D877,$H$323,0)+IF($C$334=D877,$C$342,0)+IF($D$334=D877,$D$342,0)+IF($E$334=D877,$E$342,0)+IF($F$334=D877,$F$342,0)+IF($H$334=D877,$H$342,0)</f>
        <v>0</v>
      </c>
      <c r="E884" s="118">
        <f>IF($C$140=E877,$C$148,0)+IF($D$140=E877,$D$148,0)+IF($E$140=E877,$E$148,0)+IF($F$140=E877,$F$148,0)+IF($H$140=E877,$H$148,0)+IF($C$157=E877,$C$165,0)+IF($D$157=E877,$D$165,0)+IF($E$157=E877,$E$165,0)+IF($F$157=E877,$F$165,0)+IF($H$157=E877,$H$165,0)+IF($C$175=E877,$C$183,0)+IF($D$175=E877,$D$183,0)+IF($E$175=E877,$E$183,0)+IF($F$175=E877,$F$183,0)+IF($H$175=E877,$H$183,0)+IF($C$192=E877,$C$200,0)+IF($D$192=E877,$D$200,0)+IF($E$192=E877,$E$200,0)+IF($F$192=E877,$F$200,0)+IF($H$192=E877,$H$200,0)+IF($C$209=E877,$C$217,0)+IF($D$209=E877,$D$217,0)+IF($E$209=E877,$E$217,0)+IF($F$209=E877,$F$217,0)+IF($H$209=E877,$H$217,0)+IF($C$228=E877,$C$236,0)+IF($D$228=E877,$D$236,0)+IF($E$228=E877,$E$236,0)+IF($F$228=E877,$F$236,0)+IF($H$228=E877,$H$236,0)+IF($C$245=E877,$C$253,0)+IF($D$245=E877,$D$253,0)+IF($E$245=E877,$E$253,0)+IF($F$245=E877,$F$253,0)+IF($H$245=E877,$H$253,0)+IF($C$262=E877,$C$270,0)+IF($D$262=E877,$D$270,0)+IF($E$262=E877,$E$270,0)+IF($F$262=E877,$F$270,0)+IF($H$262=E877,$H$270,0)+IF($C$281=E877,$C$289,0)+IF($D$281=E877,$D$289,0)+IF($E$281=E877,$E$289,0)+IF($F$281=E877,$F$289,0)+IF($H$281=E877,$H$289,0)+IF($C$298=E877,$C$306,0)+IF($D$298=E877,$D$306,0)+IF($E$298=E877,$E$306,0)+IF($F$298=E877,$F$306,0)+IF($H$298=E877,$H$306,0)+IF($C$315=E877,$C$323,0)+IF($D$315=E877,$D$323,0)+IF($E$315=E877,$E$323,0)+IF($F$315=E877,$F$323,0)+IF($H$315=E877,$H$323,0)+IF($C$334=E877,$C$342,0)+IF($D$334=E877,$D$342,0)+IF($E$334=E877,$E$342,0)+IF($F$334=E877,$F$342,0)+IF($H$334=E877,$H$342,0)</f>
        <v>0</v>
      </c>
      <c r="F884" s="149">
        <f>IF($C$140=F877,$C$148,0)+IF($D$140=F877,$D$148,0)+IF($E$140=F877,$E$148,0)+IF($F$140=F877,$F$148,0)+IF($H$140=F877,$H$148,0)+IF($C$157=F877,$C$165,0)+IF($D$157=F877,$D$165,0)+IF($E$157=F877,$E$165,0)+IF($F$157=F877,$F$165,0)+IF($H$157=F877,$H$165,0)+IF($C$175=F877,$C$183,0)+IF($D$175=F877,$D$183,0)+IF($E$175=F877,$E$183,0)+IF($F$175=F877,$F$183,0)+IF($H$175=F877,$H$183,0)+IF($C$192=F877,$C$200,0)+IF($D$192=F877,$D$200,0)+IF($E$192=F877,$E$200,0)+IF($F$192=F877,$F$200,0)+IF($H$192=F877,$H$200,0)+IF($C$209=F877,$C$217,0)+IF($D$209=F877,$D$217,0)+IF($E$209=F877,$E$217,0)+IF($F$209=F877,$F$217,0)+IF($H$209=F877,$H$217,0)+IF($C$228=F877,$C$236,0)+IF($D$228=F877,$D$236,0)+IF($E$228=F877,$E$236,0)+IF($F$228=F877,$F$236,0)+IF($H$228=F877,$H$236,0)+IF($C$245=F877,$C$253,0)+IF($D$245=F877,$D$253,0)+IF($E$245=F877,$E$253,0)+IF($F$245=F877,$F$253,0)+IF($H$245=F877,$H$253,0)+IF($C$262=F877,$C$270,0)+IF($D$262=F877,$D$270,0)+IF($E$262=F877,$E$270,0)+IF($F$262=F877,$F$270,0)+IF($H$262=F877,$H$270,0)+IF($C$281=F877,$C$289,0)+IF($D$281=F877,$D$289,0)+IF($E$281=F877,$E$289,0)+IF($F$281=F877,$F$289,0)+IF($H$281=F877,$H$289,0)+IF($C$298=F877,$C$306,0)+IF($D$298=F877,$D$306,0)+IF($E$298=F877,$E$306,0)+IF($F$298=F877,$F$306,0)+IF($H$298=F877,$H$306,0)+IF($C$315=F877,$C$323,0)+IF($D$315=F877,$D$323,0)+IF($E$315=F877,$E$323,0)+IF($F$315=F877,$F$323,0)+IF($H$315=F877,$H$323,0)+IF($C$334=F877,$C$342,0)+IF($D$334=F877,$D$342,0)+IF($E$334=F877,$E$342,0)+IF($F$334=F877,$F$342,0)+IF($H$334=F877,$H$342,0)</f>
        <v>0</v>
      </c>
      <c r="G884" s="284"/>
      <c r="H884" s="118">
        <f>IF($C$140=H877,$C$148,0)+IF($D$140=H877,$D$148,0)+IF($E$140=H877,$E$148,0)+IF($F$140=H877,$F$148,0)+IF($H$140=H877,$H$148,0)+IF($C$157=H877,$C$165,0)+IF($D$157=H877,$D$165,0)+IF($E$157=H877,$E$165,0)+IF($F$157=H877,$F$165,0)+IF($H$157=H877,$H$165,0)+IF($C$175=H877,$C$183,0)+IF($D$175=H877,$D$183,0)+IF($E$175=H877,$E$183,0)+IF($F$175=H877,$F$183,0)+IF($H$175=H877,$H$183,0)+IF($C$192=H877,$C$200,0)+IF($D$192=H877,$D$200,0)+IF($E$192=H877,$E$200,0)+IF($F$192=H877,$F$200,0)+IF($H$192=H877,$H$200,0)+IF($C$209=H877,$C$217,0)+IF($D$209=H877,$D$217,0)+IF($E$209=H877,$E$217,0)+IF($F$209=H877,$F$217,0)+IF($H$209=H877,$H$217,0)+IF($C$228=H877,$C$236,0)+IF($D$228=H877,$D$236,0)+IF($E$228=H877,$E$236,0)+IF($F$228=H877,$F$236,0)+IF($H$228=H877,$H$236,0)+IF($C$245=H877,$C$253,0)+IF($D$245=H877,$D$253,0)+IF($E$245=H877,$E$253,0)+IF($F$245=H877,$F$253,0)+IF($H$245=H877,$H$253,0)+IF($C$262=H877,$C$270,0)+IF($D$262=H877,$D$270,0)+IF($E$262=H877,$E$270,0)+IF($F$262=H877,$F$270,0)+IF($H$262=H877,$H$270,0)+IF($C$281=H877,$C$289,0)+IF($D$281=H877,$D$289,0)+IF($E$281=H877,$E$289,0)+IF($F$281=H877,$F$289,0)+IF($H$281=H877,$H$289,0)+IF($C$298=H877,$C$306,0)+IF($D$298=H877,$D$306,0)+IF($E$298=H877,$E$306,0)+IF($F$298=H877,$F$306,0)+IF($H$298=H877,$H$306,0)+IF($C$315=H877,$C$323,0)+IF($D$315=H877,$D$323,0)+IF($E$315=H877,$E$323,0)+IF($F$315=H877,$F$323,0)+IF($H$315=H877,$H$323,0)+IF($C$334=H877,$C$342,0)+IF($D$334=H877,$D$342,0)+IF($E$334=H877,$E$342,0)+IF($F$334=H877,$F$342,0)+IF($H$334=H877,$H$342,0)</f>
        <v>0</v>
      </c>
      <c r="I884" s="60">
        <f t="shared" si="59"/>
        <v>0</v>
      </c>
    </row>
    <row r="885" spans="1:9" s="60" customFormat="1" x14ac:dyDescent="0.25">
      <c r="A885" s="138" t="s">
        <v>15</v>
      </c>
      <c r="B885" s="138"/>
      <c r="C885" s="118">
        <f>IF($C$140=C877,$C$149,0)+IF($D$140=C877,$D$149,0)+IF($E$140=C877,$E$149,0)+IF($F$140=C877,$F$149,0)+IF($H$140=C877,$H$149,0)+IF($C$157=C877,$C$166,0)+IF($D$157=C877,$D$166,0)+IF($E$157=C877,$E$166,0)+IF($F$157=C877,$F$166,0)+IF($H$157=C877,$H$166,0)+IF($C$175=C877,$C$184,0)+IF($D$175=C877,$D$184,0)+IF($E$175=C877,$E$184,0)+IF($F$175=C877,$F$184,0)+IF($H$175=C877,$H$184,0)+IF($C$192=C877,$C$201,0)+IF($D$192=C877,$D$201,0)+IF($E$192=C877,$E$201,0)+IF($F$192=C877,$F$201,0)+IF($H$192=C877,$H$201,0)+IF($C$209=C877,$C$218,0)+IF($D$209=C877,$D$218,0)+IF($E$209=C877,$E$218,0)+IF($F$209=C877,$F$218,0)+IF($H$209=C877,$H$218,0)+IF($C$228=C877,$C$237,0)+IF($D$228=C877,$D$237,0)+IF($E$228=C877,$E$237,0)+IF($F$228=C877,$F$237,0)+IF($H$228=C877,$H$237,0)+IF($C$245=C877,$C$254,0)+IF($D$245=C877,$D$254,0)+IF($E$245=C877,$E$254,0)+IF($F$245=C877,$F$254,0)+IF($H$245=C877,$H$254,0)+IF($C$262=C877,$C$271,0)+IF($D$262=C877,$D$271,0)+IF($E$262=C877,$E$271,0)+IF($F$262=C877,$F$271,0)+IF($H$262=C877,$H$271,0)+IF($C$281=C877,$C$290,0)+IF($D$281=C877,$D$290,0)+IF($E$281=C877,$E$290,0)+IF($F$281=C877,$F$290,0)+IF($H$281=C877,$H$290,0)+IF($C$298=C877,$C$307,0)+IF($D$298=C877,$D$307,0)+IF($E$298=C877,$E$307,0)+IF($F$298=C877,$F$307,0)+IF($H$298=C877,$H$307,0)+IF($C$315=C877,$C$324,0)+IF($D$315=C877,$D$324,0)+IF($E$315=C877,$E$324,0)+IF($F$315=C877,$F$324,0)+IF($H$315=C877,$H$324,0)+IF($C$334=C877,$C$343,0)+IF($D$334=C877,$D$343,0)+IF($E$334=C877,$E$343,0)+IF($F$334=C877,$F$343,0)+IF($H$334=C877,$H$343,0)</f>
        <v>0</v>
      </c>
      <c r="D885" s="118">
        <f>IF($C$140=D877,$C$149,0)+IF($D$140=D877,$D$149,0)+IF($E$140=D877,$E$149,0)+IF($F$140=D877,$F$149,0)+IF($H$140=D877,$H$149,0)+IF($C$157=D877,$C$166,0)+IF($D$157=D877,$D$166,0)+IF($E$157=D877,$E$166,0)+IF($F$157=D877,$F$166,0)+IF($H$157=D877,$H$166,0)+IF($C$175=D877,$C$184,0)+IF($D$175=D877,$D$184,0)+IF($E$175=D877,$E$184,0)+IF($F$175=D877,$F$184,0)+IF($H$175=D877,$H$184,0)+IF($C$192=D877,$C$201,0)+IF($D$192=D877,$D$201,0)+IF($E$192=D877,$E$201,0)+IF($F$192=D877,$F$201,0)+IF($H$192=D877,$H$201,0)+IF($C$209=D877,$C$218,0)+IF($D$209=D877,$D$218,0)+IF($E$209=D877,$E$218,0)+IF($F$209=D877,$F$218,0)+IF($H$209=D877,$H$218,0)+IF($C$228=D877,$C$237,0)+IF($D$228=D877,$D$237,0)+IF($E$228=D877,$E$237,0)+IF($F$228=D877,$F$237,0)+IF($H$228=D877,$H$237,0)+IF($C$245=D877,$C$254,0)+IF($D$245=D877,$D$254,0)+IF($E$245=D877,$E$254,0)+IF($F$245=D877,$F$254,0)+IF($H$245=D877,$H$254,0)+IF($C$262=D877,$C$271,0)+IF($D$262=D877,$D$271,0)+IF($E$262=D877,$E$271,0)+IF($F$262=D877,$F$271,0)+IF($H$262=D877,$H$271,0)+IF($C$281=D877,$C$290,0)+IF($D$281=D877,$D$290,0)+IF($E$281=D877,$E$290,0)+IF($F$281=D877,$F$290,0)+IF($H$281=D877,$H$290,0)+IF($C$298=D877,$C$307,0)+IF($D$298=D877,$D$307,0)+IF($E$298=D877,$E$307,0)+IF($F$298=D877,$F$307,0)+IF($H$298=D877,$H$307,0)+IF($C$315=D877,$C$324,0)+IF($D$315=D877,$D$324,0)+IF($E$315=D877,$E$324,0)+IF($F$315=D877,$F$324,0)+IF($H$315=D877,$H$324,0)+IF($C$334=D877,$C$343,0)+IF($D$334=D877,$D$343,0)+IF($E$334=D877,$E$343,0)+IF($F$334=D877,$F$343,0)+IF($H$334=D877,$H$343,0)</f>
        <v>0</v>
      </c>
      <c r="E885" s="118">
        <f>IF($C$140=E877,$C$149,0)+IF($D$140=E877,$D$149,0)+IF($E$140=E877,$E$149,0)+IF($F$140=E877,$F$149,0)+IF($H$140=E877,$H$149,0)+IF($C$157=E877,$C$166,0)+IF($D$157=E877,$D$166,0)+IF($E$157=E877,$E$166,0)+IF($F$157=E877,$F$166,0)+IF($H$157=E877,$H$166,0)+IF($C$175=E877,$C$184,0)+IF($D$175=E877,$D$184,0)+IF($E$175=E877,$E$184,0)+IF($F$175=E877,$F$184,0)+IF($H$175=E877,$H$184,0)+IF($C$192=E877,$C$201,0)+IF($D$192=E877,$D$201,0)+IF($E$192=E877,$E$201,0)+IF($F$192=E877,$F$201,0)+IF($H$192=E877,$H$201,0)+IF($C$209=E877,$C$218,0)+IF($D$209=E877,$D$218,0)+IF($E$209=E877,$E$218,0)+IF($F$209=E877,$F$218,0)+IF($H$209=E877,$H$218,0)+IF($C$228=E877,$C$237,0)+IF($D$228=E877,$D$237,0)+IF($E$228=E877,$E$237,0)+IF($F$228=E877,$F$237,0)+IF($H$228=E877,$H$237,0)+IF($C$245=E877,$C$254,0)+IF($D$245=E877,$D$254,0)+IF($E$245=E877,$E$254,0)+IF($F$245=E877,$F$254,0)+IF($H$245=E877,$H$254,0)+IF($C$262=E877,$C$271,0)+IF($D$262=E877,$D$271,0)+IF($E$262=E877,$E$271,0)+IF($F$262=E877,$F$271,0)+IF($H$262=E877,$H$271,0)+IF($C$281=E877,$C$290,0)+IF($D$281=E877,$D$290,0)+IF($E$281=E877,$E$290,0)+IF($F$281=E877,$F$290,0)+IF($H$281=E877,$H$290,0)+IF($C$298=E877,$C$307,0)+IF($D$298=E877,$D$307,0)+IF($E$298=E877,$E$307,0)+IF($F$298=E877,$F$307,0)+IF($H$298=E877,$H$307,0)+IF($C$315=E877,$C$324,0)+IF($D$315=E877,$D$324,0)+IF($E$315=E877,$E$324,0)+IF($F$315=E877,$F$324,0)+IF($H$315=E877,$H$324,0)+IF($C$334=E877,$C$343,0)+IF($D$334=E877,$D$343,0)+IF($E$334=E877,$E$343,0)+IF($F$334=E877,$F$343,0)+IF($H$334=E877,$H$343,0)</f>
        <v>0</v>
      </c>
      <c r="F885" s="149">
        <f>IF($C$140=F877,$C$149,0)+IF($D$140=F877,$D$149,0)+IF($E$140=F877,$E$149,0)+IF($F$140=F877,$F$149,0)+IF($H$140=F877,$H$149,0)+IF($C$157=F877,$C$166,0)+IF($D$157=F877,$D$166,0)+IF($E$157=F877,$E$166,0)+IF($F$157=F877,$F$166,0)+IF($H$157=F877,$H$166,0)+IF($C$175=F877,$C$184,0)+IF($D$175=F877,$D$184,0)+IF($E$175=F877,$E$184,0)+IF($F$175=F877,$F$184,0)+IF($H$175=F877,$H$184,0)+IF($C$192=F877,$C$201,0)+IF($D$192=F877,$D$201,0)+IF($E$192=F877,$E$201,0)+IF($F$192=F877,$F$201,0)+IF($H$192=F877,$H$201,0)+IF($C$209=F877,$C$218,0)+IF($D$209=F877,$D$218,0)+IF($E$209=F877,$E$218,0)+IF($F$209=F877,$F$218,0)+IF($H$209=F877,$H$218,0)+IF($C$228=F877,$C$237,0)+IF($D$228=F877,$D$237,0)+IF($E$228=F877,$E$237,0)+IF($F$228=F877,$F$237,0)+IF($H$228=F877,$H$237,0)+IF($C$245=F877,$C$254,0)+IF($D$245=F877,$D$254,0)+IF($E$245=F877,$E$254,0)+IF($F$245=F877,$F$254,0)+IF($H$245=F877,$H$254,0)+IF($C$262=F877,$C$271,0)+IF($D$262=F877,$D$271,0)+IF($E$262=F877,$E$271,0)+IF($F$262=F877,$F$271,0)+IF($H$262=F877,$H$271,0)+IF($C$281=F877,$C$290,0)+IF($D$281=F877,$D$290,0)+IF($E$281=F877,$E$290,0)+IF($F$281=F877,$F$290,0)+IF($H$281=F877,$H$290,0)+IF($C$298=F877,$C$307,0)+IF($D$298=F877,$D$307,0)+IF($E$298=F877,$E$307,0)+IF($F$298=F877,$F$307,0)+IF($H$298=F877,$H$307,0)+IF($C$315=F877,$C$324,0)+IF($D$315=F877,$D$324,0)+IF($E$315=F877,$E$324,0)+IF($F$315=F877,$F$324,0)+IF($H$315=F877,$H$324,0)+IF($C$334=F877,$C$343,0)+IF($D$334=F877,$D$343,0)+IF($E$334=F877,$E$343,0)+IF($F$334=F877,$F$343,0)+IF($H$334=F877,$H$343,0)</f>
        <v>0</v>
      </c>
      <c r="G885" s="284"/>
      <c r="H885" s="118">
        <f>IF($C$140=H877,$C$149,0)+IF($D$140=H877,$D$149,0)+IF($E$140=H877,$E$149,0)+IF($F$140=H877,$F$149,0)+IF($H$140=H877,$H$149,0)+IF($C$157=H877,$C$166,0)+IF($D$157=H877,$D$166,0)+IF($E$157=H877,$E$166,0)+IF($F$157=H877,$F$166,0)+IF($H$157=H877,$H$166,0)+IF($C$175=H877,$C$184,0)+IF($D$175=H877,$D$184,0)+IF($E$175=H877,$E$184,0)+IF($F$175=H877,$F$184,0)+IF($H$175=H877,$H$184,0)+IF($C$192=H877,$C$201,0)+IF($D$192=H877,$D$201,0)+IF($E$192=H877,$E$201,0)+IF($F$192=H877,$F$201,0)+IF($H$192=H877,$H$201,0)+IF($C$209=H877,$C$218,0)+IF($D$209=H877,$D$218,0)+IF($E$209=H877,$E$218,0)+IF($F$209=H877,$F$218,0)+IF($H$209=H877,$H$218,0)+IF($C$228=H877,$C$237,0)+IF($D$228=H877,$D$237,0)+IF($E$228=H877,$E$237,0)+IF($F$228=H877,$F$237,0)+IF($H$228=H877,$H$237,0)+IF($C$245=H877,$C$254,0)+IF($D$245=H877,$D$254,0)+IF($E$245=H877,$E$254,0)+IF($F$245=H877,$F$254,0)+IF($H$245=H877,$H$254,0)+IF($C$262=H877,$C$271,0)+IF($D$262=H877,$D$271,0)+IF($E$262=H877,$E$271,0)+IF($F$262=H877,$F$271,0)+IF($H$262=H877,$H$271,0)+IF($C$281=H877,$C$290,0)+IF($D$281=H877,$D$290,0)+IF($E$281=H877,$E$290,0)+IF($F$281=H877,$F$290,0)+IF($H$281=H877,$H$290,0)+IF($C$298=H877,$C$307,0)+IF($D$298=H877,$D$307,0)+IF($E$298=H877,$E$307,0)+IF($F$298=H877,$F$307,0)+IF($H$298=H877,$H$307,0)+IF($C$315=H877,$C$324,0)+IF($D$315=H877,$D$324,0)+IF($E$315=H877,$E$324,0)+IF($F$315=H877,$F$324,0)+IF($H$315=H877,$H$324,0)+IF($C$334=H877,$C$343,0)+IF($D$334=H877,$D$343,0)+IF($E$334=H877,$E$343,0)+IF($F$334=H877,$F$343,0)+IF($H$334=H877,$H$343,0)</f>
        <v>0</v>
      </c>
      <c r="I885" s="60">
        <f t="shared" si="59"/>
        <v>0</v>
      </c>
    </row>
    <row r="886" spans="1:9" s="60" customFormat="1" x14ac:dyDescent="0.25">
      <c r="A886" s="138" t="s">
        <v>11</v>
      </c>
      <c r="B886" s="138"/>
      <c r="C886" s="118">
        <f>IF($C$140=C877,$C$150,0)+IF($D$140=C877,$D$150,0)+IF($E$140=C877,$E$150,0)+IF($F$140=C877,$F$150,0)+IF($H$140=C877,$H$150,0)+IF($C$157=C877,$C$167,0)+IF($D$157=C877,$D$167,0)+IF($E$157=C877,$E$167,0)+IF($F$157=C877,$F$167,0)+IF($H$157=C877,$H$167,0)+IF($C$175=C877,$C$185,0)+IF($D$175=C877,$D$185,0)+IF($E$175=C877,$E$185,0)+IF($F$175=C877,$F$185,0)+IF($H$175=C877,$H$185,0)+IF($C$192=C877,$C$202,0)+IF($D$192=C877,$D$202,0)+IF($E$192=C877,$E$202,0)+IF($F$192=C877,$F$202,0)+IF($H$192=C877,$H$202,0)+IF($C$209=C877,$C$219,0)+IF($D$209=C877,$D$219,0)+IF($E$209=C877,$E$219,0)+IF($F$209=C877,$F$219,0)+IF($H$209=C877,$H$219,0)+IF($C$228=C877,$C$238,0)+IF($D$228=C877,$D$238,0)+IF($E$228=C877,$E$238,0)+IF($F$228=C877,$F$238,0)+IF($H$228=C877,$H$238,0)+IF($C$245=C877,$C$255,0)+IF($D$245=C877,$D$255,0)+IF($E$245=C877,$E$255,0)+IF($F$245=C877,$F$255,0)+IF($H$245=C877,$H$255,0)+IF($C$262=C877,$C$272,0)+IF($D$262=C877,$D$272,0)+IF($E$262=C877,$E$272,0)+IF($F$262=C877,$F$272,0)+IF($H$262=C877,$H$272,0)+IF($C$281=C877,$C$291,0)+IF($D$281=C877,$D$291,0)+IF($E$281=C877,$E$291,0)+IF($F$281=C877,$F$291,0)+IF($H$281=C877,$H$291,0)+IF($C$298=C877,$C$308,0)+IF($D$298=C877,$D$308,0)+IF($E$298=C877,$E$308,0)+IF($F$298=C877,$F$308,0)+IF($H$298=C877,$H$308,0)+IF($C$315=C877,$C$325,0)+IF($D$315=C877,$D$325,0)+IF($E$315=C877,$E$325,0)+IF($F$315=C877,$F$325,0)+IF($H$315=C877,$H$325,0)+IF($C$334=C877,$C$344,0)+IF($D$334=C877,$D$344,0)+IF($E$334=C877,$E$344,0)+IF($F$334=C877,$F$344,0)+IF($H$334=C877,$H$344,0)</f>
        <v>0</v>
      </c>
      <c r="D886" s="118">
        <f>IF($C$140=D877,$C$150,0)+IF($D$140=D877,$D$150,0)+IF($E$140=D877,$E$150,0)+IF($F$140=D877,$F$150,0)+IF($H$140=D877,$H$150,0)+IF($C$157=D877,$C$167,0)+IF($D$157=D877,$D$167,0)+IF($E$157=D877,$E$167,0)+IF($F$157=D877,$F$167,0)+IF($H$157=D877,$H$167,0)+IF($C$175=D877,$C$185,0)+IF($D$175=D877,$D$185,0)+IF($E$175=D877,$E$185,0)+IF($F$175=D877,$F$185,0)+IF($H$175=D877,$H$185,0)+IF($C$192=D877,$C$202,0)+IF($D$192=D877,$D$202,0)+IF($E$192=D877,$E$202,0)+IF($F$192=D877,$F$202,0)+IF($H$192=D877,$H$202,0)+IF($C$209=D877,$C$219,0)+IF($D$209=D877,$D$219,0)+IF($E$209=D877,$E$219,0)+IF($F$209=D877,$F$219,0)+IF($H$209=D877,$H$219,0)+IF($C$228=D877,$C$238,0)+IF($D$228=D877,$D$238,0)+IF($E$228=D877,$E$238,0)+IF($F$228=D877,$F$238,0)+IF($H$228=D877,$H$238,0)+IF($C$245=D877,$C$255,0)+IF($D$245=D877,$D$255,0)+IF($E$245=D877,$E$255,0)+IF($F$245=D877,$F$255,0)+IF($H$245=D877,$H$255,0)+IF($C$262=D877,$C$272,0)+IF($D$262=D877,$D$272,0)+IF($E$262=D877,$E$272,0)+IF($F$262=D877,$F$272,0)+IF($H$262=D877,$H$272,0)+IF($C$281=D877,$C$291,0)+IF($D$281=D877,$D$291,0)+IF($E$281=D877,$E$291,0)+IF($F$281=D877,$F$291,0)+IF($H$281=D877,$H$291,0)+IF($C$298=D877,$C$308,0)+IF($D$298=D877,$D$308,0)+IF($E$298=D877,$E$308,0)+IF($F$298=D877,$F$308,0)+IF($H$298=D877,$H$308,0)+IF($C$315=D877,$C$325,0)+IF($D$315=D877,$D$325,0)+IF($E$315=D877,$E$325,0)+IF($F$315=D877,$F$325,0)+IF($H$315=D877,$H$325,0)+IF($C$334=D877,$C$344,0)+IF($D$334=D877,$D$344,0)+IF($E$334=D877,$E$344,0)+IF($F$334=D877,$F$344,0)+IF($H$334=D877,$H$344,0)</f>
        <v>0</v>
      </c>
      <c r="E886" s="118">
        <f>IF($C$140=E877,$C$150,0)+IF($D$140=E877,$D$150,0)+IF($E$140=E877,$E$150,0)+IF($F$140=E877,$F$150,0)+IF($H$140=E877,$H$150,0)+IF($C$157=E877,$C$167,0)+IF($D$157=E877,$D$167,0)+IF($E$157=E877,$E$167,0)+IF($F$157=E877,$F$167,0)+IF($H$157=E877,$H$167,0)+IF($C$175=E877,$C$185,0)+IF($D$175=E877,$D$185,0)+IF($E$175=E877,$E$185,0)+IF($F$175=E877,$F$185,0)+IF($H$175=E877,$H$185,0)+IF($C$192=E877,$C$202,0)+IF($D$192=E877,$D$202,0)+IF($E$192=E877,$E$202,0)+IF($F$192=E877,$F$202,0)+IF($H$192=E877,$H$202,0)+IF($C$209=E877,$C$219,0)+IF($D$209=E877,$D$219,0)+IF($E$209=E877,$E$219,0)+IF($F$209=E877,$F$219,0)+IF($H$209=E877,$H$219,0)+IF($C$228=E877,$C$238,0)+IF($D$228=E877,$D$238,0)+IF($E$228=E877,$E$238,0)+IF($F$228=E877,$F$238,0)+IF($H$228=E877,$H$238,0)+IF($C$245=E877,$C$255,0)+IF($D$245=E877,$D$255,0)+IF($E$245=E877,$E$255,0)+IF($F$245=E877,$F$255,0)+IF($H$245=E877,$H$255,0)+IF($C$262=E877,$C$272,0)+IF($D$262=E877,$D$272,0)+IF($E$262=E877,$E$272,0)+IF($F$262=E877,$F$272,0)+IF($H$262=E877,$H$272,0)+IF($C$281=E877,$C$291,0)+IF($D$281=E877,$D$291,0)+IF($E$281=E877,$E$291,0)+IF($F$281=E877,$F$291,0)+IF($H$281=E877,$H$291,0)+IF($C$298=E877,$C$308,0)+IF($D$298=E877,$D$308,0)+IF($E$298=E877,$E$308,0)+IF($F$298=E877,$F$308,0)+IF($H$298=E877,$H$308,0)+IF($C$315=E877,$C$325,0)+IF($D$315=E877,$D$325,0)+IF($E$315=E877,$E$325,0)+IF($F$315=E877,$F$325,0)+IF($H$315=E877,$H$325,0)+IF($C$334=E877,$C$344,0)+IF($D$334=E877,$D$344,0)+IF($E$334=E877,$E$344,0)+IF($F$334=E877,$F$344,0)+IF($H$334=E877,$H$344,0)</f>
        <v>0</v>
      </c>
      <c r="F886" s="149">
        <f>IF($C$140=F877,$C$150,0)+IF($D$140=F877,$D$150,0)+IF($E$140=F877,$E$150,0)+IF($F$140=F877,$F$150,0)+IF($H$140=F877,$H$150,0)+IF($C$157=F877,$C$167,0)+IF($D$157=F877,$D$167,0)+IF($E$157=F877,$E$167,0)+IF($F$157=F877,$F$167,0)+IF($H$157=F877,$H$167,0)+IF($C$175=F877,$C$185,0)+IF($D$175=F877,$D$185,0)+IF($E$175=F877,$E$185,0)+IF($F$175=F877,$F$185,0)+IF($H$175=F877,$H$185,0)+IF($C$192=F877,$C$202,0)+IF($D$192=F877,$D$202,0)+IF($E$192=F877,$E$202,0)+IF($F$192=F877,$F$202,0)+IF($H$192=F877,$H$202,0)+IF($C$209=F877,$C$219,0)+IF($D$209=F877,$D$219,0)+IF($E$209=F877,$E$219,0)+IF($F$209=F877,$F$219,0)+IF($H$209=F877,$H$219,0)+IF($C$228=F877,$C$238,0)+IF($D$228=F877,$D$238,0)+IF($E$228=F877,$E$238,0)+IF($F$228=F877,$F$238,0)+IF($H$228=F877,$H$238,0)+IF($C$245=F877,$C$255,0)+IF($D$245=F877,$D$255,0)+IF($E$245=F877,$E$255,0)+IF($F$245=F877,$F$255,0)+IF($H$245=F877,$H$255,0)+IF($C$262=F877,$C$272,0)+IF($D$262=F877,$D$272,0)+IF($E$262=F877,$E$272,0)+IF($F$262=F877,$F$272,0)+IF($H$262=F877,$H$272,0)+IF($C$281=F877,$C$291,0)+IF($D$281=F877,$D$291,0)+IF($E$281=F877,$E$291,0)+IF($F$281=F877,$F$291,0)+IF($H$281=F877,$H$291,0)+IF($C$298=F877,$C$308,0)+IF($D$298=F877,$D$308,0)+IF($E$298=F877,$E$308,0)+IF($F$298=F877,$F$308,0)+IF($H$298=F877,$H$308,0)+IF($C$315=F877,$C$325,0)+IF($D$315=F877,$D$325,0)+IF($E$315=F877,$E$325,0)+IF($F$315=F877,$F$325,0)+IF($H$315=F877,$H$325,0)+IF($C$334=F877,$C$344,0)+IF($D$334=F877,$D$344,0)+IF($E$334=F877,$E$344,0)+IF($F$334=F877,$F$344,0)+IF($H$334=F877,$H$344,0)</f>
        <v>0</v>
      </c>
      <c r="G886" s="284"/>
      <c r="H886" s="118">
        <f>IF($C$140=H877,$C$150,0)+IF($D$140=H877,$D$150,0)+IF($E$140=H877,$E$150,0)+IF($F$140=H877,$F$150,0)+IF($H$140=H877,$H$150,0)+IF($C$157=H877,$C$167,0)+IF($D$157=H877,$D$167,0)+IF($E$157=H877,$E$167,0)+IF($F$157=H877,$F$167,0)+IF($H$157=H877,$H$167,0)+IF($C$175=H877,$C$185,0)+IF($D$175=H877,$D$185,0)+IF($E$175=H877,$E$185,0)+IF($F$175=H877,$F$185,0)+IF($H$175=H877,$H$185,0)+IF($C$192=H877,$C$202,0)+IF($D$192=H877,$D$202,0)+IF($E$192=H877,$E$202,0)+IF($F$192=H877,$F$202,0)+IF($H$192=H877,$H$202,0)+IF($C$209=H877,$C$219,0)+IF($D$209=H877,$D$219,0)+IF($E$209=H877,$E$219,0)+IF($F$209=H877,$F$219,0)+IF($H$209=H877,$H$219,0)+IF($C$228=H877,$C$238,0)+IF($D$228=H877,$D$238,0)+IF($E$228=H877,$E$238,0)+IF($F$228=H877,$F$238,0)+IF($H$228=H877,$H$238,0)+IF($C$245=H877,$C$255,0)+IF($D$245=H877,$D$255,0)+IF($E$245=H877,$E$255,0)+IF($F$245=H877,$F$255,0)+IF($H$245=H877,$H$255,0)+IF($C$262=H877,$C$272,0)+IF($D$262=H877,$D$272,0)+IF($E$262=H877,$E$272,0)+IF($F$262=H877,$F$272,0)+IF($H$262=H877,$H$272,0)+IF($C$281=H877,$C$291,0)+IF($D$281=H877,$D$291,0)+IF($E$281=H877,$E$291,0)+IF($F$281=H877,$F$291,0)+IF($H$281=H877,$H$291,0)+IF($C$298=H877,$C$308,0)+IF($D$298=H877,$D$308,0)+IF($E$298=H877,$E$308,0)+IF($F$298=H877,$F$308,0)+IF($H$298=H877,$H$308,0)+IF($C$315=H877,$C$325,0)+IF($D$315=H877,$D$325,0)+IF($E$315=H877,$E$325,0)+IF($F$315=H877,$F$325,0)+IF($H$315=H877,$H$325,0)+IF($C$334=H877,$C$344,0)+IF($D$334=H877,$D$344,0)+IF($E$334=H877,$E$344,0)+IF($F$334=H877,$F$344,0)+IF($H$334=H877,$H$344,0)</f>
        <v>0</v>
      </c>
      <c r="I886" s="60">
        <f t="shared" si="59"/>
        <v>0</v>
      </c>
    </row>
    <row r="887" spans="1:9" s="60" customFormat="1" x14ac:dyDescent="0.25">
      <c r="A887" s="138" t="s">
        <v>12</v>
      </c>
      <c r="B887" s="138"/>
      <c r="C887" s="118">
        <f>IF($C$140=C877,$C$151,0)+IF($D$140=C877,$D$151,0)+IF($E$140=C877,$E$151,0)+IF($F$140=C877,$F$151,0)+IF($H$140=C877,$H$151,0)+IF($C$157=C877,$C$168,0)+IF($D$157=C877,$D$168,0)+IF($E$157=C877,$E$168,0)+IF($F$157=C877,$F$168,0)+IF($H$157=C877,$H$168,0)+IF($C$175=C877,$C$186,0)+IF($D$175=C877,$D$186,0)+IF($E$175=C877,$E$186,0)+IF($F$175=C877,$F$186,0)+IF($H$175=C877,$H$186,0)+IF($C$192=C877,$C$203,0)+IF($D$192=C877,$D$203,0)+IF($E$192=C877,$E$203,0)+IF($F$192=C877,$F$203,0)+IF($H$192=C877,$H$203,0)+IF($C$209=C877,$C$220,0)+IF($D$209=C877,$D$220,0)+IF($E$209=C877,$E$220,0)+IF($F$209=C877,$F$220,0)+IF($H$209=C877,$H$220,0)+IF($C$228=C877,$C$239,0)+IF($D$228=C877,$D$239,0)+IF($E$228=C877,$E$239,0)+IF($F$228=C877,$F$239,0)+IF($H$228=C877,$H$239,0)+IF($C$245=C877,$C$256,0)+IF($D$245=C877,$D$256,0)+IF($E$245=C877,$E$256,0)+IF($F$245=C877,$F$256,0)+IF($H$245=C877,$H$256,0)+IF($C$262=C877,$C$273,0)+IF($D$262=C877,$D$273,0)+IF($E$262=C877,$E$273,0)+IF($F$262=C877,$F$273,0)+IF($H$262=C877,$H$273,0)+IF($C$281=C877,$C$292,0)+IF($D$281=C877,$D$292,0)+IF($E$281=C877,$E$292,0)+IF($F$281=C877,$F$292,0)+IF($H$281=C877,$H$292,0)+IF($C$298=C877,$C$309,0)+IF($D$298=C877,$D$309,0)+IF($E$298=C877,$E$309,0)+IF($F$298=C877,$F$309,0)+IF($H$298=C877,$H$309,0)+IF($C$315=C877,$C$326,0)+IF($D$315=C877,$D$326,0)+IF($E$315=C877,$E$326,0)+IF($F$315=C877,$F$326,0)+IF($H$315=C877,$H$326,0)+IF($C$334=C877,$C$345,0)+IF($D$334=C877,$D$345,0)+IF($E$334=C877,$E$345,0)+IF($F$334=C877,$F$345,0)+IF($H$334=C877,$H$345,0)</f>
        <v>0</v>
      </c>
      <c r="D887" s="118">
        <f>IF($C$140=D877,$C$151,0)+IF($D$140=D877,$D$151,0)+IF($E$140=D877,$E$151,0)+IF($F$140=D877,$F$151,0)+IF($H$140=D877,$H$151,0)+IF($C$157=D877,$C$168,0)+IF($D$157=D877,$D$168,0)+IF($E$157=D877,$E$168,0)+IF($F$157=D877,$F$168,0)+IF($H$157=D877,$H$168,0)+IF($C$175=D877,$C$186,0)+IF($D$175=D877,$D$186,0)+IF($E$175=D877,$E$186,0)+IF($F$175=D877,$F$186,0)+IF($H$175=D877,$H$186,0)+IF($C$192=D877,$C$203,0)+IF($D$192=D877,$D$203,0)+IF($E$192=D877,$E$203,0)+IF($F$192=D877,$F$203,0)+IF($H$192=D877,$H$203,0)+IF($C$209=D877,$C$220,0)+IF($D$209=D877,$D$220,0)+IF($E$209=D877,$E$220,0)+IF($F$209=D877,$F$220,0)+IF($H$209=D877,$H$220,0)+IF($C$228=D877,$C$239,0)+IF($D$228=D877,$D$239,0)+IF($E$228=D877,$E$239,0)+IF($F$228=D877,$F$239,0)+IF($H$228=D877,$H$239,0)+IF($C$245=D877,$C$256,0)+IF($D$245=D877,$D$256,0)+IF($E$245=D877,$E$256,0)+IF($F$245=D877,$F$256,0)+IF($H$245=D877,$H$256,0)+IF($C$262=D877,$C$273,0)+IF($D$262=D877,$D$273,0)+IF($E$262=D877,$E$273,0)+IF($F$262=D877,$F$273,0)+IF($H$262=D877,$H$273,0)+IF($C$281=D877,$C$292,0)+IF($D$281=D877,$D$292,0)+IF($E$281=D877,$E$292,0)+IF($F$281=D877,$F$292,0)+IF($H$281=D877,$H$292,0)+IF($C$298=D877,$C$309,0)+IF($D$298=D877,$D$309,0)+IF($E$298=D877,$E$309,0)+IF($F$298=D877,$F$309,0)+IF($H$298=D877,$H$309,0)+IF($C$315=D877,$C$326,0)+IF($D$315=D877,$D$326,0)+IF($E$315=D877,$E$326,0)+IF($F$315=D877,$F$326,0)+IF($H$315=D877,$H$326,0)+IF($C$334=D877,$C$345,0)+IF($D$334=D877,$D$345,0)+IF($E$334=D877,$E$345,0)+IF($F$334=D877,$F$345,0)+IF($H$334=D877,$H$345,0)</f>
        <v>0</v>
      </c>
      <c r="E887" s="118">
        <f>IF($C$140=E877,$C$151,0)+IF($D$140=E877,$D$151,0)+IF($E$140=E877,$E$151,0)+IF($F$140=E877,$F$151,0)+IF($H$140=E877,$H$151,0)+IF($C$157=E877,$C$168,0)+IF($D$157=E877,$D$168,0)+IF($E$157=E877,$E$168,0)+IF($F$157=E877,$F$168,0)+IF($H$157=E877,$H$168,0)+IF($C$175=E877,$C$186,0)+IF($D$175=E877,$D$186,0)+IF($E$175=E877,$E$186,0)+IF($F$175=E877,$F$186,0)+IF($H$175=E877,$H$186,0)+IF($C$192=E877,$C$203,0)+IF($D$192=E877,$D$203,0)+IF($E$192=E877,$E$203,0)+IF($F$192=E877,$F$203,0)+IF($H$192=E877,$H$203,0)+IF($C$209=E877,$C$220,0)+IF($D$209=E877,$D$220,0)+IF($E$209=E877,$E$220,0)+IF($F$209=E877,$F$220,0)+IF($H$209=E877,$H$220,0)+IF($C$228=E877,$C$239,0)+IF($D$228=E877,$D$239,0)+IF($E$228=E877,$E$239,0)+IF($F$228=E877,$F$239,0)+IF($H$228=E877,$H$239,0)+IF($C$245=E877,$C$256,0)+IF($D$245=E877,$D$256,0)+IF($E$245=E877,$E$256,0)+IF($F$245=E877,$F$256,0)+IF($H$245=E877,$H$256,0)+IF($C$262=E877,$C$273,0)+IF($D$262=E877,$D$273,0)+IF($E$262=E877,$E$273,0)+IF($F$262=E877,$F$273,0)+IF($H$262=E877,$H$273,0)+IF($C$281=E877,$C$292,0)+IF($D$281=E877,$D$292,0)+IF($E$281=E877,$E$292,0)+IF($F$281=E877,$F$292,0)+IF($H$281=E877,$H$292,0)+IF($C$298=E877,$C$309,0)+IF($D$298=E877,$D$309,0)+IF($E$298=E877,$E$309,0)+IF($F$298=E877,$F$309,0)+IF($H$298=E877,$H$309,0)+IF($C$315=E877,$C$326,0)+IF($D$315=E877,$D$326,0)+IF($E$315=E877,$E$326,0)+IF($F$315=E877,$F$326,0)+IF($H$315=E877,$H$326,0)+IF($C$334=E877,$C$345,0)+IF($D$334=E877,$D$345,0)+IF($E$334=E877,$E$345,0)+IF($F$334=E877,$F$345,0)+IF($H$334=E877,$H$345,0)</f>
        <v>0</v>
      </c>
      <c r="F887" s="149">
        <f>IF($C$140=F877,$C$151,0)+IF($D$140=F877,$D$151,0)+IF($E$140=F877,$E$151,0)+IF($F$140=F877,$F$151,0)+IF($H$140=F877,$H$151,0)+IF($C$157=F877,$C$168,0)+IF($D$157=F877,$D$168,0)+IF($E$157=F877,$E$168,0)+IF($F$157=F877,$F$168,0)+IF($H$157=F877,$H$168,0)+IF($C$175=F877,$C$186,0)+IF($D$175=F877,$D$186,0)+IF($E$175=F877,$E$186,0)+IF($F$175=F877,$F$186,0)+IF($H$175=F877,$H$186,0)+IF($C$192=F877,$C$203,0)+IF($D$192=F877,$D$203,0)+IF($E$192=F877,$E$203,0)+IF($F$192=F877,$F$203,0)+IF($H$192=F877,$H$203,0)+IF($C$209=F877,$C$220,0)+IF($D$209=F877,$D$220,0)+IF($E$209=F877,$E$220,0)+IF($F$209=F877,$F$220,0)+IF($H$209=F877,$H$220,0)+IF($C$228=F877,$C$239,0)+IF($D$228=F877,$D$239,0)+IF($E$228=F877,$E$239,0)+IF($F$228=F877,$F$239,0)+IF($H$228=F877,$H$239,0)+IF($C$245=F877,$C$256,0)+IF($D$245=F877,$D$256,0)+IF($E$245=F877,$E$256,0)+IF($F$245=F877,$F$256,0)+IF($H$245=F877,$H$256,0)+IF($C$262=F877,$C$273,0)+IF($D$262=F877,$D$273,0)+IF($E$262=F877,$E$273,0)+IF($F$262=F877,$F$273,0)+IF($H$262=F877,$H$273,0)+IF($C$281=F877,$C$292,0)+IF($D$281=F877,$D$292,0)+IF($E$281=F877,$E$292,0)+IF($F$281=F877,$F$292,0)+IF($H$281=F877,$H$292,0)+IF($C$298=F877,$C$309,0)+IF($D$298=F877,$D$309,0)+IF($E$298=F877,$E$309,0)+IF($F$298=F877,$F$309,0)+IF($H$298=F877,$H$309,0)+IF($C$315=F877,$C$326,0)+IF($D$315=F877,$D$326,0)+IF($E$315=F877,$E$326,0)+IF($F$315=F877,$F$326,0)+IF($H$315=F877,$H$326,0)+IF($C$334=F877,$C$345,0)+IF($D$334=F877,$D$345,0)+IF($E$334=F877,$E$345,0)+IF($F$334=F877,$F$345,0)+IF($H$334=F877,$H$345,0)</f>
        <v>0</v>
      </c>
      <c r="G887" s="284"/>
      <c r="H887" s="118">
        <f>IF($C$140=H877,$C$151,0)+IF($D$140=H877,$D$151,0)+IF($E$140=H877,$E$151,0)+IF($F$140=H877,$F$151,0)+IF($H$140=H877,$H$151,0)+IF($C$157=H877,$C$168,0)+IF($D$157=H877,$D$168,0)+IF($E$157=H877,$E$168,0)+IF($F$157=H877,$F$168,0)+IF($H$157=H877,$H$168,0)+IF($C$175=H877,$C$186,0)+IF($D$175=H877,$D$186,0)+IF($E$175=H877,$E$186,0)+IF($F$175=H877,$F$186,0)+IF($H$175=H877,$H$186,0)+IF($C$192=H877,$C$203,0)+IF($D$192=H877,$D$203,0)+IF($E$192=H877,$E$203,0)+IF($F$192=H877,$F$203,0)+IF($H$192=H877,$H$203,0)+IF($C$209=H877,$C$220,0)+IF($D$209=H877,$D$220,0)+IF($E$209=H877,$E$220,0)+IF($F$209=H877,$F$220,0)+IF($H$209=H877,$H$220,0)+IF($C$228=H877,$C$239,0)+IF($D$228=H877,$D$239,0)+IF($E$228=H877,$E$239,0)+IF($F$228=H877,$F$239,0)+IF($H$228=H877,$H$239,0)+IF($C$245=H877,$C$256,0)+IF($D$245=H877,$D$256,0)+IF($E$245=H877,$E$256,0)+IF($F$245=H877,$F$256,0)+IF($H$245=H877,$H$256,0)+IF($C$262=H877,$C$273,0)+IF($D$262=H877,$D$273,0)+IF($E$262=H877,$E$273,0)+IF($F$262=H877,$F$273,0)+IF($H$262=H877,$H$273,0)+IF($C$281=H877,$C$292,0)+IF($D$281=H877,$D$292,0)+IF($E$281=H877,$E$292,0)+IF($F$281=H877,$F$292,0)+IF($H$281=H877,$H$292,0)+IF($C$298=H877,$C$309,0)+IF($D$298=H877,$D$309,0)+IF($E$298=H877,$E$309,0)+IF($F$298=H877,$F$309,0)+IF($H$298=H877,$H$309,0)+IF($C$315=H877,$C$326,0)+IF($D$315=H877,$D$326,0)+IF($E$315=H877,$E$326,0)+IF($F$315=H877,$F$326,0)+IF($H$315=H877,$H$326,0)+IF($C$334=H877,$C$345,0)+IF($D$334=H877,$D$345,0)+IF($E$334=H877,$E$345,0)+IF($F$334=H877,$F$345,0)+IF($H$334=H877,$H$345,0)</f>
        <v>0</v>
      </c>
      <c r="I887" s="60">
        <f t="shared" si="59"/>
        <v>0</v>
      </c>
    </row>
    <row r="888" spans="1:9" s="60" customFormat="1" x14ac:dyDescent="0.25">
      <c r="A888" s="138" t="s">
        <v>13</v>
      </c>
      <c r="B888" s="138"/>
      <c r="C888" s="118">
        <f>IF($C$140=C877,$C$152,0)+IF($D$140=C877,$D$152,0)+IF($E$140=C877,$E$152,0)+IF($F$140=C877,$F$152,0)+IF($H$140=C877,$H$152,0)+IF($C$157=C877,$C$169,0)+IF($D$157=C877,$D$169,0)+IF($E$157=C877,$E$169,0)+IF($F$157=C877,$F$169,0)+IF($H$157=C877,$H$169,0)+IF($C$175=C877,$C$187,0)+IF($D$175=C877,$D$187,0)+IF($E$175=C877,$E$187,0)+IF($F$175=C877,$F$187,0)+IF($H$175=C877,$H$187,0)+IF($C$192=C877,$C$204,0)+IF($D$192=C877,$D$204,0)+IF($E$192=C877,$E$204,0)+IF($F$192=C877,$F$204,0)+IF($H$192=C877,$H$204,0)+IF($C$209=C877,$C$221,0)+IF($D$209=C877,$D$221,0)+IF($E$209=C877,$E$221,0)+IF($F$209=C877,$F$221,0)+IF($H$209=C877,$H$221,0)+IF($C$228=C877,$C$240,0)+IF($D$228=C877,$D$240,0)+IF($E$228=C877,$E$240,0)+IF($F$228=C877,$F$240,0)+IF($H$228=C877,$H$240,0)+IF($C$245=C877,$C$257,0)+IF($D$245=C877,$D$257,0)+IF($E$245=C877,$E$257,0)+IF($F$245=C877,$F$257,0)+IF($H$245=C877,$H$257,0)+IF($C$262=C877,$C$274,0)+IF($D$262=C877,$D$274,0)+IF($E$262=C877,$E$274,0)+IF($F$262=C877,$F$274,0)+IF($H$262=C877,$H$274,0)+IF($C$281=C877,$C$293,0)+IF($D$281=C877,$D$293,0)+IF($E$281=C877,$E$293,0)+IF($F$281=C877,$F$293,0)+IF($H$281=C877,$H$293,0)+IF($C$298=C877,$C$310,0)+IF($D$298=C877,$D$310,0)+IF($E$298=C877,$E$310,0)+IF($F$298=C877,$F$310,0)+IF($H$298=C877,$H$310,0)+IF($C$315=C877,$C$327,0)+IF($D$315=C877,$D$327,0)+IF($E$315=C877,$E$327,0)+IF($F$315=C877,$F$327,0)+IF($H$315=C877,$H$327,0)+IF($C$334=C877,$C$346,0)+IF($D$334=C877,$D$346,0)+IF($E$334=C877,$E$346,0)+IF($F$334=C877,$F$346,0)+IF($H$334=C877,$H$346,0)</f>
        <v>0</v>
      </c>
      <c r="D888" s="118">
        <f>IF($C$140=D877,$C$152,0)+IF($D$140=D877,$D$152,0)+IF($E$140=D877,$E$152,0)+IF($F$140=D877,$F$152,0)+IF($H$140=D877,$H$152,0)+IF($C$157=D877,$C$169,0)+IF($D$157=D877,$D$169,0)+IF($E$157=D877,$E$169,0)+IF($F$157=D877,$F$169,0)+IF($H$157=D877,$H$169,0)+IF($C$175=D877,$C$187,0)+IF($D$175=D877,$D$187,0)+IF($E$175=D877,$E$187,0)+IF($F$175=D877,$F$187,0)+IF($H$175=D877,$H$187,0)+IF($C$192=D877,$C$204,0)+IF($D$192=D877,$D$204,0)+IF($E$192=D877,$E$204,0)+IF($F$192=D877,$F$204,0)+IF($H$192=D877,$H$204,0)+IF($C$209=D877,$C$221,0)+IF($D$209=D877,$D$221,0)+IF($E$209=D877,$E$221,0)+IF($F$209=D877,$F$221,0)+IF($H$209=D877,$H$221,0)+IF($C$228=D877,$C$240,0)+IF($D$228=D877,$D$240,0)+IF($E$228=D877,$E$240,0)+IF($F$228=D877,$F$240,0)+IF($H$228=D877,$H$240,0)+IF($C$245=D877,$C$257,0)+IF($D$245=D877,$D$257,0)+IF($E$245=D877,$E$257,0)+IF($F$245=D877,$F$257,0)+IF($H$245=D877,$H$257,0)+IF($C$262=D877,$C$274,0)+IF($D$262=D877,$D$274,0)+IF($E$262=D877,$E$274,0)+IF($F$262=D877,$F$274,0)+IF($H$262=D877,$H$274,0)+IF($C$281=D877,$C$293,0)+IF($D$281=D877,$D$293,0)+IF($E$281=D877,$E$293,0)+IF($F$281=D877,$F$293,0)+IF($H$281=D877,$H$293,0)+IF($C$298=D877,$C$310,0)+IF($D$298=D877,$D$310,0)+IF($E$298=D877,$E$310,0)+IF($F$298=D877,$F$310,0)+IF($H$298=D877,$H$310,0)+IF($C$315=D877,$C$327,0)+IF($D$315=D877,$D$327,0)+IF($E$315=D877,$E$327,0)+IF($F$315=D877,$F$327,0)+IF($H$315=D877,$H$327,0)+IF($C$334=D877,$C$346,0)+IF($D$334=D877,$D$346,0)+IF($E$334=D877,$E$346,0)+IF($F$334=D877,$F$346,0)+IF($H$334=D877,$H$346,0)</f>
        <v>0</v>
      </c>
      <c r="E888" s="118">
        <f>IF($C$140=E877,$C$152,0)+IF($D$140=E877,$D$152,0)+IF($E$140=E877,$E$152,0)+IF($F$140=E877,$F$152,0)+IF($H$140=E877,$H$152,0)+IF($C$157=E877,$C$169,0)+IF($D$157=E877,$D$169,0)+IF($E$157=E877,$E$169,0)+IF($F$157=E877,$F$169,0)+IF($H$157=E877,$H$169,0)+IF($C$175=E877,$C$187,0)+IF($D$175=E877,$D$187,0)+IF($E$175=E877,$E$187,0)+IF($F$175=E877,$F$187,0)+IF($H$175=E877,$H$187,0)+IF($C$192=E877,$C$204,0)+IF($D$192=E877,$D$204,0)+IF($E$192=E877,$E$204,0)+IF($F$192=E877,$F$204,0)+IF($H$192=E877,$H$204,0)+IF($C$209=E877,$C$221,0)+IF($D$209=E877,$D$221,0)+IF($E$209=E877,$E$221,0)+IF($F$209=E877,$F$221,0)+IF($H$209=E877,$H$221,0)+IF($C$228=E877,$C$240,0)+IF($D$228=E877,$D$240,0)+IF($E$228=E877,$E$240,0)+IF($F$228=E877,$F$240,0)+IF($H$228=E877,$H$240,0)+IF($C$245=E877,$C$257,0)+IF($D$245=E877,$D$257,0)+IF($E$245=E877,$E$257,0)+IF($F$245=E877,$F$257,0)+IF($H$245=E877,$H$257,0)+IF($C$262=E877,$C$274,0)+IF($D$262=E877,$D$274,0)+IF($E$262=E877,$E$274,0)+IF($F$262=E877,$F$274,0)+IF($H$262=E877,$H$274,0)+IF($C$281=E877,$C$293,0)+IF($D$281=E877,$D$293,0)+IF($E$281=E877,$E$293,0)+IF($F$281=E877,$F$293,0)+IF($H$281=E877,$H$293,0)+IF($C$298=E877,$C$310,0)+IF($D$298=E877,$D$310,0)+IF($E$298=E877,$E$310,0)+IF($F$298=E877,$F$310,0)+IF($H$298=E877,$H$310,0)+IF($C$315=E877,$C$327,0)+IF($D$315=E877,$D$327,0)+IF($E$315=E877,$E$327,0)+IF($F$315=E877,$F$327,0)+IF($H$315=E877,$H$327,0)+IF($C$334=E877,$C$346,0)+IF($D$334=E877,$D$346,0)+IF($E$334=E877,$E$346,0)+IF($F$334=E877,$F$346,0)+IF($H$334=E877,$H$346,0)</f>
        <v>0</v>
      </c>
      <c r="F888" s="149">
        <f>IF($C$140=F877,$C$152,0)+IF($D$140=F877,$D$152,0)+IF($E$140=F877,$E$152,0)+IF($F$140=F877,$F$152,0)+IF($H$140=F877,$H$152,0)+IF($C$157=F877,$C$169,0)+IF($D$157=F877,$D$169,0)+IF($E$157=F877,$E$169,0)+IF($F$157=F877,$F$169,0)+IF($H$157=F877,$H$169,0)+IF($C$175=F877,$C$187,0)+IF($D$175=F877,$D$187,0)+IF($E$175=F877,$E$187,0)+IF($F$175=F877,$F$187,0)+IF($H$175=F877,$H$187,0)+IF($C$192=F877,$C$204,0)+IF($D$192=F877,$D$204,0)+IF($E$192=F877,$E$204,0)+IF($F$192=F877,$F$204,0)+IF($H$192=F877,$H$204,0)+IF($C$209=F877,$C$221,0)+IF($D$209=F877,$D$221,0)+IF($E$209=F877,$E$221,0)+IF($F$209=F877,$F$221,0)+IF($H$209=F877,$H$221,0)+IF($C$228=F877,$C$240,0)+IF($D$228=F877,$D$240,0)+IF($E$228=F877,$E$240,0)+IF($F$228=F877,$F$240,0)+IF($H$228=F877,$H$240,0)+IF($C$245=F877,$C$257,0)+IF($D$245=F877,$D$257,0)+IF($E$245=F877,$E$257,0)+IF($F$245=F877,$F$257,0)+IF($H$245=F877,$H$257,0)+IF($C$262=F877,$C$274,0)+IF($D$262=F877,$D$274,0)+IF($E$262=F877,$E$274,0)+IF($F$262=F877,$F$274,0)+IF($H$262=F877,$H$274,0)+IF($C$281=F877,$C$293,0)+IF($D$281=F877,$D$293,0)+IF($E$281=F877,$E$293,0)+IF($F$281=F877,$F$293,0)+IF($H$281=F877,$H$293,0)+IF($C$298=F877,$C$310,0)+IF($D$298=F877,$D$310,0)+IF($E$298=F877,$E$310,0)+IF($F$298=F877,$F$310,0)+IF($H$298=F877,$H$310,0)+IF($C$315=F877,$C$327,0)+IF($D$315=F877,$D$327,0)+IF($E$315=F877,$E$327,0)+IF($F$315=F877,$F$327,0)+IF($H$315=F877,$H$327,0)+IF($C$334=F877,$C$346,0)+IF($D$334=F877,$D$346,0)+IF($E$334=F877,$E$346,0)+IF($F$334=F877,$F$346,0)+IF($H$334=F877,$H$346,0)</f>
        <v>0</v>
      </c>
      <c r="G888" s="284"/>
      <c r="H888" s="118">
        <f>IF($C$140=H877,$C$152,0)+IF($D$140=H877,$D$152,0)+IF($E$140=H877,$E$152,0)+IF($F$140=H877,$F$152,0)+IF($H$140=H877,$H$152,0)+IF($C$157=H877,$C$169,0)+IF($D$157=H877,$D$169,0)+IF($E$157=H877,$E$169,0)+IF($F$157=H877,$F$169,0)+IF($H$157=H877,$H$169,0)+IF($C$175=H877,$C$187,0)+IF($D$175=H877,$D$187,0)+IF($E$175=H877,$E$187,0)+IF($F$175=H877,$F$187,0)+IF($H$175=H877,$H$187,0)+IF($C$192=H877,$C$204,0)+IF($D$192=H877,$D$204,0)+IF($E$192=H877,$E$204,0)+IF($F$192=H877,$F$204,0)+IF($H$192=H877,$H$204,0)+IF($C$209=H877,$C$221,0)+IF($D$209=H877,$D$221,0)+IF($E$209=H877,$E$221,0)+IF($F$209=H877,$F$221,0)+IF($H$209=H877,$H$221,0)+IF($C$228=H877,$C$240,0)+IF($D$228=H877,$D$240,0)+IF($E$228=H877,$E$240,0)+IF($F$228=H877,$F$240,0)+IF($H$228=H877,$H$240,0)+IF($C$245=H877,$C$257,0)+IF($D$245=H877,$D$257,0)+IF($E$245=H877,$E$257,0)+IF($F$245=H877,$F$257,0)+IF($H$245=H877,$H$257,0)+IF($C$262=H877,$C$274,0)+IF($D$262=H877,$D$274,0)+IF($E$262=H877,$E$274,0)+IF($F$262=H877,$F$274,0)+IF($H$262=H877,$H$274,0)+IF($C$281=H877,$C$293,0)+IF($D$281=H877,$D$293,0)+IF($E$281=H877,$E$293,0)+IF($F$281=H877,$F$293,0)+IF($H$281=H877,$H$293,0)+IF($C$298=H877,$C$310,0)+IF($D$298=H877,$D$310,0)+IF($E$298=H877,$E$310,0)+IF($F$298=H877,$F$310,0)+IF($H$298=H877,$H$310,0)+IF($C$315=H877,$C$327,0)+IF($D$315=H877,$D$327,0)+IF($E$315=H877,$E$327,0)+IF($F$315=H877,$F$327,0)+IF($H$315=H877,$H$327,0)+IF($C$334=H877,$C$346,0)+IF($D$334=H877,$D$346,0)+IF($E$334=H877,$E$346,0)+IF($F$334=H877,$F$346,0)+IF($H$334=H877,$H$346,0)</f>
        <v>0</v>
      </c>
      <c r="I888" s="60">
        <f t="shared" si="59"/>
        <v>0</v>
      </c>
    </row>
    <row r="889" spans="1:9" s="60" customFormat="1" x14ac:dyDescent="0.25">
      <c r="A889" s="138" t="s">
        <v>14</v>
      </c>
      <c r="B889" s="138"/>
      <c r="C889" s="118">
        <f>IF($C$140=C877,$C$153,0)+IF($D$140=C877,$D$153,0)+IF($E$140=C877,$E$153,0)+IF($F$140=C877,$F$153,0)+IF($H$140=C877,$H$153,0)+IF($C$157=C877,$C$170,0)+IF($D$157=C877,$D$170,0)+IF($E$157=C877,$E$170,0)+IF($F$157=C877,$F$170,0)+IF($H$157=C877,$H$170,0)+IF($C$175=C877,$C$188,0)+IF($D$175=C877,$D$188,0)+IF($E$175=C877,$E$188,0)+IF($F$175=C877,$F$188,0)+IF($H$175=C877,$H$188,0)+IF($C$192=C877,$C$205,0)+IF($D$192=C877,$D$205,0)+IF($E$192=C877,$E$205,0)+IF($F$192=C877,$F$205,0)+IF($H$192=C877,$H$205,0)+IF($C$209=C877,$C$222,0)+IF($D$209=C877,$D$222,0)+IF($E$209=C877,$E$222,0)+IF($F$209=C877,$F$222,0)+IF($H$209=C877,$H$222,0)+IF($C$228=C877,$C$241,0)+IF($D$228=C877,$D$241,0)+IF($E$228=C877,$E$241,0)+IF($F$228=C877,$F$241,0)+IF($H$228=C877,$H$241,0)+IF($C$245=C877,$C$258,0)+IF($D$245=C877,$D$258,0)+IF($E$245=C877,$E$258,0)+IF($F$245=C877,$F$258,0)+IF($H$245=C877,$H$258,0)+IF($C$262=C877,$C$275,0)+IF($D$262=C877,$D$275,0)+IF($E$262=C877,$E$275,0)+IF($F$262=C877,$F$275,0)+IF($H$262=C877,$H$275,0)+IF($C$281=C877,$C$294,0)+IF($D$281=C877,$D$294,0)+IF($E$281=C877,$E$294,0)+IF($F$281=C877,$F$294,0)+IF($H$281=C877,$H$294,0)+IF($C$298=C877,$C$311,0)+IF($D$298=C877,$D$311,0)+IF($E$298=C877,$E$311,0)+IF($F$298=C877,$F$311,0)+IF($H$298=C877,$H$311,0)+IF($C$315=C877,$C$328,0)+IF($D$315=C877,$D$328,0)+IF($E$315=C877,$E$328,0)+IF($F$315=C877,$F$328,0)+IF($H$315=C877,$H$328,0)+IF($C$334=C877,$C$347,0)+IF($D$334=C877,$D$347,0)+IF($E$334=C877,$E$347,0)+IF($F$334=C877,$F$347,0)+IF($H$334=C877,$H$347,0)</f>
        <v>0</v>
      </c>
      <c r="D889" s="118">
        <f>IF($C$140=D877,$C$153,0)+IF($D$140=D877,$D$153,0)+IF($E$140=D877,$E$153,0)+IF($F$140=D877,$F$153,0)+IF($H$140=D877,$H$153,0)+IF($C$157=D877,$C$170,0)+IF($D$157=D877,$D$170,0)+IF($E$157=D877,$E$170,0)+IF($F$157=D877,$F$170,0)+IF($H$157=D877,$H$170,0)+IF($C$175=D877,$C$188,0)+IF($D$175=D877,$D$188,0)+IF($E$175=D877,$E$188,0)+IF($F$175=D877,$F$188,0)+IF($H$175=D877,$H$188,0)+IF($C$192=D877,$C$205,0)+IF($D$192=D877,$D$205,0)+IF($E$192=D877,$E$205,0)+IF($F$192=D877,$F$205,0)+IF($H$192=D877,$H$205,0)+IF($C$209=D877,$C$222,0)+IF($D$209=D877,$D$222,0)+IF($E$209=D877,$E$222,0)+IF($F$209=D877,$F$222,0)+IF($H$209=D877,$H$222,0)+IF($C$228=D877,$C$241,0)+IF($D$228=D877,$D$241,0)+IF($E$228=D877,$E$241,0)+IF($F$228=D877,$F$241,0)+IF($H$228=D877,$H$241,0)+IF($C$245=D877,$C$258,0)+IF($D$245=D877,$D$258,0)+IF($E$245=D877,$E$258,0)+IF($F$245=D877,$F$258,0)+IF($H$245=D877,$H$258,0)+IF($C$262=D877,$C$275,0)+IF($D$262=D877,$D$275,0)+IF($E$262=D877,$E$275,0)+IF($F$262=D877,$F$275,0)+IF($H$262=D877,$H$275,0)+IF($C$281=D877,$C$294,0)+IF($D$281=D877,$D$294,0)+IF($E$281=D877,$E$294,0)+IF($F$281=D877,$F$294,0)+IF($H$281=D877,$H$294,0)+IF($C$298=D877,$C$311,0)+IF($D$298=D877,$D$311,0)+IF($E$298=D877,$E$311,0)+IF($F$298=D877,$F$311,0)+IF($H$298=D877,$H$311,0)+IF($C$315=D877,$C$328,0)+IF($D$315=D877,$D$328,0)+IF($E$315=D877,$E$328,0)+IF($F$315=D877,$F$328,0)+IF($H$315=D877,$H$328,0)+IF($C$334=D877,$C$347,0)+IF($D$334=D877,$D$347,0)+IF($E$334=D877,$E$347,0)+IF($F$334=D877,$F$347,0)+IF($H$334=D877,$H$347,0)</f>
        <v>0</v>
      </c>
      <c r="E889" s="118">
        <f>IF($C$140=E877,$C$153,0)+IF($D$140=E877,$D$153,0)+IF($E$140=E877,$E$153,0)+IF($F$140=E877,$F$153,0)+IF($H$140=E877,$H$153,0)+IF($C$157=E877,$C$170,0)+IF($D$157=E877,$D$170,0)+IF($E$157=E877,$E$170,0)+IF($F$157=E877,$F$170,0)+IF($H$157=E877,$H$170,0)+IF($C$175=E877,$C$188,0)+IF($D$175=E877,$D$188,0)+IF($E$175=E877,$E$188,0)+IF($F$175=E877,$F$188,0)+IF($H$175=E877,$H$188,0)+IF($C$192=E877,$C$205,0)+IF($D$192=E877,$D$205,0)+IF($E$192=E877,$E$205,0)+IF($F$192=E877,$F$205,0)+IF($H$192=E877,$H$205,0)+IF($C$209=E877,$C$222,0)+IF($D$209=E877,$D$222,0)+IF($E$209=E877,$E$222,0)+IF($F$209=E877,$F$222,0)+IF($H$209=E877,$H$222,0)+IF($C$228=E877,$C$241,0)+IF($D$228=E877,$D$241,0)+IF($E$228=E877,$E$241,0)+IF($F$228=E877,$F$241,0)+IF($H$228=E877,$H$241,0)+IF($C$245=E877,$C$258,0)+IF($D$245=E877,$D$258,0)+IF($E$245=E877,$E$258,0)+IF($F$245=E877,$F$258,0)+IF($H$245=E877,$H$258,0)+IF($C$262=E877,$C$275,0)+IF($D$262=E877,$D$275,0)+IF($E$262=E877,$E$275,0)+IF($F$262=E877,$F$275,0)+IF($H$262=E877,$H$275,0)+IF($C$281=E877,$C$294,0)+IF($D$281=E877,$D$294,0)+IF($E$281=E877,$E$294,0)+IF($F$281=E877,$F$294,0)+IF($H$281=E877,$H$294,0)+IF($C$298=E877,$C$311,0)+IF($D$298=E877,$D$311,0)+IF($E$298=E877,$E$311,0)+IF($F$298=E877,$F$311,0)+IF($H$298=E877,$H$311,0)+IF($C$315=E877,$C$328,0)+IF($D$315=E877,$D$328,0)+IF($E$315=E877,$E$328,0)+IF($F$315=E877,$F$328,0)+IF($H$315=E877,$H$328,0)+IF($C$334=E877,$C$347,0)+IF($D$334=E877,$D$347,0)+IF($E$334=E877,$E$347,0)+IF($F$334=E877,$F$347,0)+IF($H$334=E877,$H$347,0)</f>
        <v>0</v>
      </c>
      <c r="F889" s="149">
        <f>IF($C$140=F877,$C$153,0)+IF($D$140=F877,$D$153,0)+IF($E$140=F877,$E$153,0)+IF($F$140=F877,$F$153,0)+IF($H$140=F877,$H$153,0)+IF($C$157=F877,$C$170,0)+IF($D$157=F877,$D$170,0)+IF($E$157=F877,$E$170,0)+IF($F$157=F877,$F$170,0)+IF($H$157=F877,$H$170,0)+IF($C$175=F877,$C$188,0)+IF($D$175=F877,$D$188,0)+IF($E$175=F877,$E$188,0)+IF($F$175=F877,$F$188,0)+IF($H$175=F877,$H$188,0)+IF($C$192=F877,$C$205,0)+IF($D$192=F877,$D$205,0)+IF($E$192=F877,$E$205,0)+IF($F$192=F877,$F$205,0)+IF($H$192=F877,$H$205,0)+IF($C$209=F877,$C$222,0)+IF($D$209=F877,$D$222,0)+IF($E$209=F877,$E$222,0)+IF($F$209=F877,$F$222,0)+IF($H$209=F877,$H$222,0)+IF($C$228=F877,$C$241,0)+IF($D$228=F877,$D$241,0)+IF($E$228=F877,$E$241,0)+IF($F$228=F877,$F$241,0)+IF($H$228=F877,$H$241,0)+IF($C$245=F877,$C$258,0)+IF($D$245=F877,$D$258,0)+IF($E$245=F877,$E$258,0)+IF($F$245=F877,$F$258,0)+IF($H$245=F877,$H$258,0)+IF($C$262=F877,$C$275,0)+IF($D$262=F877,$D$275,0)+IF($E$262=F877,$E$275,0)+IF($F$262=F877,$F$275,0)+IF($H$262=F877,$H$275,0)+IF($C$281=F877,$C$294,0)+IF($D$281=F877,$D$294,0)+IF($E$281=F877,$E$294,0)+IF($F$281=F877,$F$294,0)+IF($H$281=F877,$H$294,0)+IF($C$298=F877,$C$311,0)+IF($D$298=F877,$D$311,0)+IF($E$298=F877,$E$311,0)+IF($F$298=F877,$F$311,0)+IF($H$298=F877,$H$311,0)+IF($C$315=F877,$C$328,0)+IF($D$315=F877,$D$328,0)+IF($E$315=F877,$E$328,0)+IF($F$315=F877,$F$328,0)+IF($H$315=F877,$H$328,0)+IF($C$334=F877,$C$347,0)+IF($D$334=F877,$D$347,0)+IF($E$334=F877,$E$347,0)+IF($F$334=F877,$F$347,0)+IF($H$334=F877,$H$347,0)</f>
        <v>0</v>
      </c>
      <c r="G889" s="284"/>
      <c r="H889" s="118">
        <f>IF($C$140=H877,$C$153,0)+IF($D$140=H877,$D$153,0)+IF($E$140=H877,$E$153,0)+IF($F$140=H877,$F$153,0)+IF($H$140=H877,$H$153,0)+IF($C$157=H877,$C$170,0)+IF($D$157=H877,$D$170,0)+IF($E$157=H877,$E$170,0)+IF($F$157=H877,$F$170,0)+IF($H$157=H877,$H$170,0)+IF($C$175=H877,$C$188,0)+IF($D$175=H877,$D$188,0)+IF($E$175=H877,$E$188,0)+IF($F$175=H877,$F$188,0)+IF($H$175=H877,$H$188,0)+IF($C$192=H877,$C$205,0)+IF($D$192=H877,$D$205,0)+IF($E$192=H877,$E$205,0)+IF($F$192=H877,$F$205,0)+IF($H$192=H877,$H$205,0)+IF($C$209=H877,$C$222,0)+IF($D$209=H877,$D$222,0)+IF($E$209=H877,$E$222,0)+IF($F$209=H877,$F$222,0)+IF($H$209=H877,$H$222,0)+IF($C$228=H877,$C$241,0)+IF($D$228=H877,$D$241,0)+IF($E$228=H877,$E$241,0)+IF($F$228=H877,$F$241,0)+IF($H$228=H877,$H$241,0)+IF($C$245=H877,$C$258,0)+IF($D$245=H877,$D$258,0)+IF($E$245=H877,$E$258,0)+IF($F$245=H877,$F$258,0)+IF($H$245=H877,$H$258,0)+IF($C$262=H877,$C$275,0)+IF($D$262=H877,$D$275,0)+IF($E$262=H877,$E$275,0)+IF($F$262=H877,$F$275,0)+IF($H$262=H877,$H$275,0)+IF($C$281=H877,$C$294,0)+IF($D$281=H877,$D$294,0)+IF($E$281=H877,$E$294,0)+IF($F$281=H877,$F$294,0)+IF($H$281=H877,$H$294,0)+IF($C$298=H877,$C$311,0)+IF($D$298=H877,$D$311,0)+IF($E$298=H877,$E$311,0)+IF($F$298=H877,$F$311,0)+IF($H$298=H877,$H$311,0)+IF($C$315=H877,$C$328,0)+IF($D$315=H877,$D$328,0)+IF($E$315=H877,$E$328,0)+IF($F$315=H877,$F$328,0)+IF($H$315=H877,$H$328,0)+IF($C$334=H877,$C$347,0)+IF($D$334=H877,$D$347,0)+IF($E$334=H877,$E$347,0)+IF($F$334=H877,$F$347,0)+IF($H$334=H877,$H$347,0)</f>
        <v>0</v>
      </c>
      <c r="I889" s="60">
        <f t="shared" si="59"/>
        <v>0</v>
      </c>
    </row>
    <row r="890" spans="1:9" s="60" customFormat="1" x14ac:dyDescent="0.25">
      <c r="A890" s="138" t="s">
        <v>280</v>
      </c>
      <c r="B890" s="138"/>
      <c r="C890" s="118">
        <f>IF($C$140=C877,$C$154,0)+IF($D$140=C877,$D$154,0)+IF($E$140=C877,$E$154,0)+IF($F$140=C877,$F$154,0)+IF($H$140=C877,$H$154,0)+IF($C$157=C877,$C$171,0)+IF($D$157=C877,$D$171,0)+IF($E$157=C877,$E$171,0)+IF($F$157=C877,$F$171,0)+IF($H$157=C877,$H$171,0)+IF($C$175=C877,$C$189,0)+IF($D$175=C877,$D$189,0)+IF($E$175=C877,$E$189,0)+IF($F$175=C877,$F$189,0)+IF($H$175=C877,$H$189,0)+IF($C$192=C877,$C$206,0)+IF($D$192=C877,$D$206,0)+IF($E$192=C877,$E$206,0)+IF($F$192=C877,$F$206,0)+IF($H$192=C877,$H$206,0)+IF($C$209=C877,$C$223,0)+IF($D$209=C877,$D$223,0)+IF($E$209=C877,$E$223,0)+IF($F$209=C877,$F$223,0)+IF($H$209=C877,$H$223,0)+IF($C$228=C877,$C$242,0)+IF($D$228=C877,$D$242,0)+IF($E$228=C877,$E$242,0)+IF($F$228=C877,$F$242,0)+IF($H$228=C877,$H$242,0)+IF($C$245=C877,$C$259,0)+IF($D$245=C877,$D$259,0)+IF($E$245=C877,$E$259,0)+IF($F$245=C877,$F$259,0)+IF($H$245=C877,$H$259,0)+IF($C$262=C877,$C$276,0)+IF($D$262=C877,$D$276,0)+IF($E$262=C877,$E$276,0)+IF($F$262=C877,$F$276,0)+IF($H$262=C877,$H$276,0)+IF($C$281=C877,$C$295,0)+IF($D$281=C877,$D$295,0)+IF($E$281=C877,$E$295,0)+IF($F$281=C877,$F$295,0)+IF($H$281=C877,$H$295,0)+IF($C$298=C877,$C$312,0)+IF($D$298=C877,$D$312,0)+IF($E$298=C877,$E$312,0)+IF($F$298=C877,$F$312,0)+IF($H$298=C877,$H$312,0)+IF($C$315=C877,$C$329,0)+IF($D$315=C877,$D$329,0)+IF($E$315=C877,$E$329,0)+IF($F$315=C877,$F$329,0)+IF($H$315=C877,$H$329,0)+IF($C$334=C877,$C$348,0)+IF($D$334=C877,$D$348,0)+IF($E$334=C877,$E$348,0)+IF($F$334=C877,$F$348,0)+IF($H$334=C877,$H$348,0)</f>
        <v>0</v>
      </c>
      <c r="D890" s="118">
        <f>IF($C$140=D877,$C$154,0)+IF($D$140=D877,$D$154,0)+IF($E$140=D877,$E$154,0)+IF($F$140=D877,$F$154,0)+IF($H$140=D877,$H$154,0)+IF($C$157=D877,$C$171,0)+IF($D$157=D877,$D$171,0)+IF($E$157=D877,$E$171,0)+IF($F$157=D877,$F$171,0)+IF($H$157=D877,$H$171,0)+IF($C$175=D877,$C$189,0)+IF($D$175=D877,$D$189,0)+IF($E$175=D877,$E$189,0)+IF($F$175=D877,$F$189,0)+IF($H$175=D877,$H$189,0)+IF($C$192=D877,$C$206,0)+IF($D$192=D877,$D$206,0)+IF($E$192=D877,$E$206,0)+IF($F$192=D877,$F$206,0)+IF($H$192=D877,$H$206,0)+IF($C$209=D877,$C$223,0)+IF($D$209=D877,$D$223,0)+IF($E$209=D877,$E$223,0)+IF($F$209=D877,$F$223,0)+IF($H$209=D877,$H$223,0)+IF($C$228=D877,$C$242,0)+IF($D$228=D877,$D$242,0)+IF($E$228=D877,$E$242,0)+IF($F$228=D877,$F$242,0)+IF($H$228=D877,$H$242,0)+IF($C$245=D877,$C$259,0)+IF($D$245=D877,$D$259,0)+IF($E$245=D877,$E$259,0)+IF($F$245=D877,$F$259,0)+IF($H$245=D877,$H$259,0)+IF($C$262=D877,$C$276,0)+IF($D$262=D877,$D$276,0)+IF($E$262=D877,$E$276,0)+IF($F$262=D877,$F$276,0)+IF($H$262=D877,$H$276,0)+IF($C$281=D877,$C$295,0)+IF($D$281=D877,$D$295,0)+IF($E$281=D877,$E$295,0)+IF($F$281=D877,$F$295,0)+IF($H$281=D877,$H$295,0)+IF($C$298=D877,$C$312,0)+IF($D$298=D877,$D$312,0)+IF($E$298=D877,$E$312,0)+IF($F$298=D877,$F$312,0)+IF($H$298=D877,$H$312,0)+IF($C$315=D877,$C$329,0)+IF($D$315=D877,$D$329,0)+IF($E$315=D877,$E$329,0)+IF($F$315=D877,$F$329,0)+IF($H$315=D877,$H$329,0)+IF($C$334=D877,$C$348,0)+IF($D$334=D877,$D$348,0)+IF($E$334=D877,$E$348,0)+IF($F$334=D877,$F$348,0)+IF($H$334=D877,$H$348,0)</f>
        <v>0</v>
      </c>
      <c r="E890" s="118">
        <f>IF($C$140=E877,$C$154,0)+IF($D$140=E877,$D$154,0)+IF($E$140=E877,$E$154,0)+IF($F$140=E877,$F$154,0)+IF($H$140=E877,$H$154,0)+IF($C$157=E877,$C$171,0)+IF($D$157=E877,$D$171,0)+IF($E$157=E877,$E$171,0)+IF($F$157=E877,$F$171,0)+IF($H$157=E877,$H$171,0)+IF($C$175=E877,$C$189,0)+IF($D$175=E877,$D$189,0)+IF($E$175=E877,$E$189,0)+IF($F$175=E877,$F$189,0)+IF($H$175=E877,$H$189,0)+IF($C$192=E877,$C$206,0)+IF($D$192=E877,$D$206,0)+IF($E$192=E877,$E$206,0)+IF($F$192=E877,$F$206,0)+IF($H$192=E877,$H$206,0)+IF($C$209=E877,$C$223,0)+IF($D$209=E877,$D$223,0)+IF($E$209=E877,$E$223,0)+IF($F$209=E877,$F$223,0)+IF($H$209=E877,$H$223,0)+IF($C$228=E877,$C$242,0)+IF($D$228=E877,$D$242,0)+IF($E$228=E877,$E$242,0)+IF($F$228=E877,$F$242,0)+IF($H$228=E877,$H$242,0)+IF($C$245=E877,$C$259,0)+IF($D$245=E877,$D$259,0)+IF($E$245=E877,$E$259,0)+IF($F$245=E877,$F$259,0)+IF($H$245=E877,$H$259,0)+IF($C$262=E877,$C$276,0)+IF($D$262=E877,$D$276,0)+IF($E$262=E877,$E$276,0)+IF($F$262=E877,$F$276,0)+IF($H$262=E877,$H$276,0)+IF($C$281=E877,$C$295,0)+IF($D$281=E877,$D$295,0)+IF($E$281=E877,$E$295,0)+IF($F$281=E877,$F$295,0)+IF($H$281=E877,$H$295,0)+IF($C$298=E877,$C$312,0)+IF($D$298=E877,$D$312,0)+IF($E$298=E877,$E$312,0)+IF($F$298=E877,$F$312,0)+IF($H$298=E877,$H$312,0)+IF($C$315=E877,$C$329,0)+IF($D$315=E877,$D$329,0)+IF($E$315=E877,$E$329,0)+IF($F$315=E877,$F$329,0)+IF($H$315=E877,$H$329,0)+IF($C$334=E877,$C$348,0)+IF($D$334=E877,$D$348,0)+IF($E$334=E877,$E$348,0)+IF($F$334=E877,$F$348,0)+IF($H$334=E877,$H$348,0)</f>
        <v>0</v>
      </c>
      <c r="F890" s="149">
        <f>IF($C$140=F877,$C$154,0)+IF($D$140=F877,$D$154,0)+IF($E$140=F877,$E$154,0)+IF($F$140=F877,$F$154,0)+IF($H$140=F877,$H$154,0)+IF($C$157=F877,$C$171,0)+IF($D$157=F877,$D$171,0)+IF($E$157=F877,$E$171,0)+IF($F$157=F877,$F$171,0)+IF($H$157=F877,$H$171,0)+IF($C$175=F877,$C$189,0)+IF($D$175=F877,$D$189,0)+IF($E$175=F877,$E$189,0)+IF($F$175=F877,$F$189,0)+IF($H$175=F877,$H$189,0)+IF($C$192=F877,$C$206,0)+IF($D$192=F877,$D$206,0)+IF($E$192=F877,$E$206,0)+IF($F$192=F877,$F$206,0)+IF($H$192=F877,$H$206,0)+IF($C$209=F877,$C$223,0)+IF($D$209=F877,$D$223,0)+IF($E$209=F877,$E$223,0)+IF($F$209=F877,$F$223,0)+IF($H$209=F877,$H$223,0)+IF($C$228=F877,$C$242,0)+IF($D$228=F877,$D$242,0)+IF($E$228=F877,$E$242,0)+IF($F$228=F877,$F$242,0)+IF($H$228=F877,$H$242,0)+IF($C$245=F877,$C$259,0)+IF($D$245=F877,$D$259,0)+IF($E$245=F877,$E$259,0)+IF($F$245=F877,$F$259,0)+IF($H$245=F877,$H$259,0)+IF($C$262=F877,$C$276,0)+IF($D$262=F877,$D$276,0)+IF($E$262=F877,$E$276,0)+IF($F$262=F877,$F$276,0)+IF($H$262=F877,$H$276,0)+IF($C$281=F877,$C$295,0)+IF($D$281=F877,$D$295,0)+IF($E$281=F877,$E$295,0)+IF($F$281=F877,$F$295,0)+IF($H$281=F877,$H$295,0)+IF($C$298=F877,$C$312,0)+IF($D$298=F877,$D$312,0)+IF($E$298=F877,$E$312,0)+IF($F$298=F877,$F$312,0)+IF($H$298=F877,$H$312,0)+IF($C$315=F877,$C$329,0)+IF($D$315=F877,$D$329,0)+IF($E$315=F877,$E$329,0)+IF($F$315=F877,$F$329,0)+IF($H$315=F877,$H$329,0)+IF($C$334=F877,$C$348,0)+IF($D$334=F877,$D$348,0)+IF($E$334=F877,$E$348,0)+IF($F$334=F877,$F$348,0)+IF($H$334=F877,$H$348,0)</f>
        <v>0</v>
      </c>
      <c r="G890" s="284"/>
      <c r="H890" s="118">
        <f>IF($C$140=H877,$C$154,0)+IF($D$140=H877,$D$154,0)+IF($E$140=H877,$E$154,0)+IF($F$140=H877,$F$154,0)+IF($H$140=H877,$H$154,0)+IF($C$157=H877,$C$171,0)+IF($D$157=H877,$D$171,0)+IF($E$157=H877,$E$171,0)+IF($F$157=H877,$F$171,0)+IF($H$157=H877,$H$171,0)+IF($C$175=H877,$C$189,0)+IF($D$175=H877,$D$189,0)+IF($E$175=H877,$E$189,0)+IF($F$175=H877,$F$189,0)+IF($H$175=H877,$H$189,0)+IF($C$192=H877,$C$206,0)+IF($D$192=H877,$D$206,0)+IF($E$192=H877,$E$206,0)+IF($F$192=H877,$F$206,0)+IF($H$192=H877,$H$206,0)+IF($C$209=H877,$C$223,0)+IF($D$209=H877,$D$223,0)+IF($E$209=H877,$E$223,0)+IF($F$209=H877,$F$223,0)+IF($H$209=H877,$H$223,0)+IF($C$228=H877,$C$242,0)+IF($D$228=H877,$D$242,0)+IF($E$228=H877,$E$242,0)+IF($F$228=H877,$F$242,0)+IF($H$228=H877,$H$242,0)+IF($C$245=H877,$C$259,0)+IF($D$245=H877,$D$259,0)+IF($E$245=H877,$E$259,0)+IF($F$245=H877,$F$259,0)+IF($H$245=H877,$H$259,0)+IF($C$262=H877,$C$276,0)+IF($D$262=H877,$D$276,0)+IF($E$262=H877,$E$276,0)+IF($F$262=H877,$F$276,0)+IF($H$262=H877,$H$276,0)+IF($C$281=H877,$C$295,0)+IF($D$281=H877,$D$295,0)+IF($E$281=H877,$E$295,0)+IF($F$281=H877,$F$295,0)+IF($H$281=H877,$H$295,0)+IF($C$298=H877,$C$312,0)+IF($D$298=H877,$D$312,0)+IF($E$298=H877,$E$312,0)+IF($F$298=H877,$F$312,0)+IF($H$298=H877,$H$312,0)+IF($C$315=H877,$C$329,0)+IF($D$315=H877,$D$329,0)+IF($E$315=H877,$E$329,0)+IF($F$315=H877,$F$329,0)+IF($H$315=H877,$H$329,0)+IF($C$334=H877,$C$348,0)+IF($D$334=H877,$D$348,0)+IF($E$334=H877,$E$348,0)+IF($F$334=H877,$F$348,0)+IF($H$334=H877,$H$348,0)</f>
        <v>0</v>
      </c>
      <c r="I890" s="60">
        <f t="shared" si="59"/>
        <v>0</v>
      </c>
    </row>
    <row r="891" spans="1:9" s="60" customFormat="1" x14ac:dyDescent="0.25">
      <c r="A891" s="153" t="s">
        <v>282</v>
      </c>
      <c r="B891" s="154"/>
      <c r="C891" s="105">
        <f>SUM(C879:C890)</f>
        <v>0</v>
      </c>
      <c r="D891" s="105">
        <f>SUM(D879:D890)</f>
        <v>0</v>
      </c>
      <c r="E891" s="105">
        <f>SUM(E879:E890)</f>
        <v>0</v>
      </c>
      <c r="F891" s="149">
        <f>SUM(F879:G890)</f>
        <v>0</v>
      </c>
      <c r="G891" s="150"/>
      <c r="H891" s="112">
        <f>SUM(H879:H890)</f>
        <v>0</v>
      </c>
      <c r="I891" s="60">
        <f t="shared" si="59"/>
        <v>0</v>
      </c>
    </row>
    <row r="892" spans="1:9" s="60" customFormat="1" x14ac:dyDescent="0.25"/>
    <row r="893" spans="1:9" s="60" customFormat="1" x14ac:dyDescent="0.25">
      <c r="A893" s="287"/>
      <c r="B893" s="288"/>
      <c r="C893" s="93" t="s">
        <v>286</v>
      </c>
      <c r="D893" s="93" t="s">
        <v>287</v>
      </c>
      <c r="E893" s="93" t="s">
        <v>288</v>
      </c>
    </row>
    <row r="894" spans="1:9" s="60" customFormat="1" x14ac:dyDescent="0.25">
      <c r="A894" s="146" t="s">
        <v>281</v>
      </c>
      <c r="B894" s="146"/>
      <c r="C894" s="93"/>
      <c r="D894" s="93"/>
      <c r="E894" s="93"/>
    </row>
    <row r="895" spans="1:9" s="60" customFormat="1" x14ac:dyDescent="0.25">
      <c r="A895" s="138" t="s">
        <v>10</v>
      </c>
      <c r="B895" s="138"/>
      <c r="C895" s="107">
        <f t="shared" ref="C895:C906" si="60">I862+I843+I826+I809+I790+I773+I756+I737+I720+I703+I675+I658</f>
        <v>0</v>
      </c>
      <c r="D895" s="107">
        <f t="shared" ref="D895:D906" si="61">I879</f>
        <v>0</v>
      </c>
      <c r="E895" s="107">
        <f>C895-D895</f>
        <v>0</v>
      </c>
    </row>
    <row r="896" spans="1:9" s="60" customFormat="1" x14ac:dyDescent="0.25">
      <c r="A896" s="138" t="s">
        <v>277</v>
      </c>
      <c r="B896" s="138"/>
      <c r="C896" s="107">
        <f t="shared" si="60"/>
        <v>0</v>
      </c>
      <c r="D896" s="107">
        <f t="shared" si="61"/>
        <v>0</v>
      </c>
      <c r="E896" s="107">
        <f t="shared" ref="E896:E906" si="62">C896-D896</f>
        <v>0</v>
      </c>
    </row>
    <row r="897" spans="1:8" s="60" customFormat="1" x14ac:dyDescent="0.25">
      <c r="A897" s="138" t="s">
        <v>278</v>
      </c>
      <c r="B897" s="138"/>
      <c r="C897" s="107">
        <f t="shared" si="60"/>
        <v>0</v>
      </c>
      <c r="D897" s="107">
        <f t="shared" si="61"/>
        <v>0</v>
      </c>
      <c r="E897" s="107">
        <f t="shared" si="62"/>
        <v>0</v>
      </c>
    </row>
    <row r="898" spans="1:8" s="60" customFormat="1" x14ac:dyDescent="0.25">
      <c r="A898" s="138" t="s">
        <v>279</v>
      </c>
      <c r="B898" s="138"/>
      <c r="C898" s="107">
        <f t="shared" si="60"/>
        <v>0</v>
      </c>
      <c r="D898" s="107">
        <f t="shared" si="61"/>
        <v>0</v>
      </c>
      <c r="E898" s="107">
        <f t="shared" si="62"/>
        <v>0</v>
      </c>
    </row>
    <row r="899" spans="1:8" s="60" customFormat="1" x14ac:dyDescent="0.25">
      <c r="A899" s="138" t="s">
        <v>324</v>
      </c>
      <c r="B899" s="138"/>
      <c r="C899" s="107">
        <f t="shared" si="60"/>
        <v>0</v>
      </c>
      <c r="D899" s="107">
        <f t="shared" si="61"/>
        <v>0</v>
      </c>
      <c r="E899" s="107">
        <f t="shared" si="62"/>
        <v>0</v>
      </c>
    </row>
    <row r="900" spans="1:8" s="60" customFormat="1" x14ac:dyDescent="0.25">
      <c r="A900" s="138" t="s">
        <v>325</v>
      </c>
      <c r="B900" s="138"/>
      <c r="C900" s="107">
        <f t="shared" si="60"/>
        <v>0</v>
      </c>
      <c r="D900" s="107">
        <f t="shared" si="61"/>
        <v>0</v>
      </c>
      <c r="E900" s="107">
        <f t="shared" si="62"/>
        <v>0</v>
      </c>
    </row>
    <row r="901" spans="1:8" s="60" customFormat="1" x14ac:dyDescent="0.25">
      <c r="A901" s="138" t="s">
        <v>15</v>
      </c>
      <c r="B901" s="138"/>
      <c r="C901" s="107">
        <f t="shared" si="60"/>
        <v>0</v>
      </c>
      <c r="D901" s="107">
        <f t="shared" si="61"/>
        <v>0</v>
      </c>
      <c r="E901" s="107">
        <f t="shared" si="62"/>
        <v>0</v>
      </c>
    </row>
    <row r="902" spans="1:8" s="60" customFormat="1" x14ac:dyDescent="0.25">
      <c r="A902" s="138" t="s">
        <v>11</v>
      </c>
      <c r="B902" s="138"/>
      <c r="C902" s="107">
        <f t="shared" si="60"/>
        <v>0</v>
      </c>
      <c r="D902" s="107">
        <f t="shared" si="61"/>
        <v>0</v>
      </c>
      <c r="E902" s="107">
        <f t="shared" si="62"/>
        <v>0</v>
      </c>
    </row>
    <row r="903" spans="1:8" s="60" customFormat="1" x14ac:dyDescent="0.25">
      <c r="A903" s="138" t="s">
        <v>12</v>
      </c>
      <c r="B903" s="138"/>
      <c r="C903" s="107">
        <f t="shared" si="60"/>
        <v>0</v>
      </c>
      <c r="D903" s="107">
        <f t="shared" si="61"/>
        <v>0</v>
      </c>
      <c r="E903" s="107">
        <f t="shared" si="62"/>
        <v>0</v>
      </c>
    </row>
    <row r="904" spans="1:8" s="60" customFormat="1" x14ac:dyDescent="0.25">
      <c r="A904" s="138" t="s">
        <v>13</v>
      </c>
      <c r="B904" s="138"/>
      <c r="C904" s="107">
        <f t="shared" si="60"/>
        <v>0</v>
      </c>
      <c r="D904" s="107">
        <f t="shared" si="61"/>
        <v>0</v>
      </c>
      <c r="E904" s="107">
        <f t="shared" si="62"/>
        <v>0</v>
      </c>
    </row>
    <row r="905" spans="1:8" s="60" customFormat="1" x14ac:dyDescent="0.25">
      <c r="A905" s="138" t="s">
        <v>14</v>
      </c>
      <c r="B905" s="138"/>
      <c r="C905" s="107">
        <f t="shared" si="60"/>
        <v>0</v>
      </c>
      <c r="D905" s="107">
        <f t="shared" si="61"/>
        <v>0</v>
      </c>
      <c r="E905" s="107">
        <f t="shared" si="62"/>
        <v>0</v>
      </c>
    </row>
    <row r="906" spans="1:8" s="60" customFormat="1" x14ac:dyDescent="0.25">
      <c r="A906" s="138" t="s">
        <v>280</v>
      </c>
      <c r="B906" s="138"/>
      <c r="C906" s="107">
        <f t="shared" si="60"/>
        <v>0</v>
      </c>
      <c r="D906" s="107">
        <f t="shared" si="61"/>
        <v>0</v>
      </c>
      <c r="E906" s="107">
        <f t="shared" si="62"/>
        <v>0</v>
      </c>
    </row>
    <row r="907" spans="1:8" s="60" customFormat="1" x14ac:dyDescent="0.25">
      <c r="A907" s="153" t="s">
        <v>282</v>
      </c>
      <c r="B907" s="154"/>
      <c r="C907" s="108">
        <f>SUM(C895:C906)</f>
        <v>0</v>
      </c>
      <c r="D907" s="108">
        <f>SUM(D895:D906)</f>
        <v>0</v>
      </c>
      <c r="E907" s="107">
        <f>C907-D907</f>
        <v>0</v>
      </c>
    </row>
    <row r="908" spans="1:8" s="60" customFormat="1" x14ac:dyDescent="0.25"/>
    <row r="909" spans="1:8" s="60" customFormat="1" ht="44.25" customHeight="1" x14ac:dyDescent="0.25">
      <c r="A909" s="289" t="s">
        <v>333</v>
      </c>
      <c r="B909" s="289"/>
      <c r="C909" s="289"/>
      <c r="D909" s="289"/>
      <c r="E909" s="289"/>
      <c r="F909" s="289"/>
      <c r="G909" s="289"/>
      <c r="H909" s="289"/>
    </row>
    <row r="910" spans="1:8" s="60" customFormat="1" x14ac:dyDescent="0.25"/>
  </sheetData>
  <sheetProtection password="DF1D" sheet="1" objects="1" scenarios="1"/>
  <protectedRanges>
    <protectedRange sqref="C58:H58" name="Rango8"/>
    <protectedRange sqref="D16 H16 C19:H24 C29:C33 B37:H40 C41:H49 C71 A83:G87 B93:H93 B103:H103 A110 A112 A114 A116 A118 A120 A122 E125 G125 B126 H128:H129 F66:F69 G75:G80" name="Solicitud"/>
    <protectedRange sqref="B136 E136 C140:H141 C143:H154 C160:H171 C178:H189 C195:H206 C212:H223 C352:H352 C615:H615 C877:H877 C157:H158 C175:H176 C192:H193 C209:H210 C228:H229 C245:H246 C262:H263 C281:H282 C298:H299 C315:H316 C334:H335 C391:H392 C408:H409 C438:H439 C455:H456 C472:H473 C491:H492 C508:H509 C525:H526 C544:H545 C561:H562 C578:H579 C597:H598 C655:H656 C672:H673 C700:H701 C717:H718 C734:H735 C753:H754 C770:H771 C787:H788 C806:H807 C823:H824 C840:H841 C859:H860" name="Accion01_1"/>
    <protectedRange sqref="P13 C231:H242 C248:H259 C265:H276 C284:H295 C301:H312 C318:H329 C337:H348" name="Accion01_2"/>
    <protectedRange sqref="B386 E386 C394:H405 C411:H422 C441:H452 C458:H469 C475:H486 C494:H505 C511:H522 C528:H539" name="Accion02_1"/>
    <protectedRange sqref="P13 C547:H558 C564:H575 C581:H592 C600:H611" name="Accion02_2"/>
    <protectedRange sqref="B650 E650 C658:H669 C675:H686 C703:H714 C720:H731 C737:H748" name="Accion03_1"/>
    <protectedRange sqref="C756:H767 C773:H784 C790:H801 C809:H820 C826:H837 C843:H854 C862:H873" name="Accion03_2"/>
  </protectedRanges>
  <mergeCells count="1473">
    <mergeCell ref="A909:H909"/>
    <mergeCell ref="D54:G54"/>
    <mergeCell ref="A58:B58"/>
    <mergeCell ref="A900:B900"/>
    <mergeCell ref="A901:B901"/>
    <mergeCell ref="A902:B902"/>
    <mergeCell ref="A903:B903"/>
    <mergeCell ref="A904:B904"/>
    <mergeCell ref="A905:B905"/>
    <mergeCell ref="A906:B906"/>
    <mergeCell ref="A907:B907"/>
    <mergeCell ref="A894:B894"/>
    <mergeCell ref="A895:B895"/>
    <mergeCell ref="A896:B896"/>
    <mergeCell ref="A897:B897"/>
    <mergeCell ref="A899:B899"/>
    <mergeCell ref="A898:B898"/>
    <mergeCell ref="A63:H63"/>
    <mergeCell ref="B66:E66"/>
    <mergeCell ref="B67:E67"/>
    <mergeCell ref="B68:E68"/>
    <mergeCell ref="B69:E69"/>
    <mergeCell ref="A71:B71"/>
    <mergeCell ref="A73:H73"/>
    <mergeCell ref="A75:F75"/>
    <mergeCell ref="A76:F76"/>
    <mergeCell ref="A77:F77"/>
    <mergeCell ref="A78:F78"/>
    <mergeCell ref="A79:F79"/>
    <mergeCell ref="A80:F80"/>
    <mergeCell ref="A83:G83"/>
    <mergeCell ref="A889:B889"/>
    <mergeCell ref="F889:G889"/>
    <mergeCell ref="A890:B890"/>
    <mergeCell ref="F890:G890"/>
    <mergeCell ref="A891:B891"/>
    <mergeCell ref="F891:G891"/>
    <mergeCell ref="A893:B893"/>
    <mergeCell ref="A884:B884"/>
    <mergeCell ref="F884:G884"/>
    <mergeCell ref="A885:B885"/>
    <mergeCell ref="F885:G885"/>
    <mergeCell ref="A886:B886"/>
    <mergeCell ref="F886:G886"/>
    <mergeCell ref="A887:B887"/>
    <mergeCell ref="F887:G887"/>
    <mergeCell ref="A888:B888"/>
    <mergeCell ref="F888:G888"/>
    <mergeCell ref="A868:B868"/>
    <mergeCell ref="F868:G868"/>
    <mergeCell ref="A869:B869"/>
    <mergeCell ref="F869:G869"/>
    <mergeCell ref="A870:B870"/>
    <mergeCell ref="F870:G870"/>
    <mergeCell ref="A871:B871"/>
    <mergeCell ref="F871:G871"/>
    <mergeCell ref="A883:B883"/>
    <mergeCell ref="F883:G883"/>
    <mergeCell ref="A863:B863"/>
    <mergeCell ref="F863:G863"/>
    <mergeCell ref="A864:B864"/>
    <mergeCell ref="F864:G864"/>
    <mergeCell ref="A865:B865"/>
    <mergeCell ref="F865:G865"/>
    <mergeCell ref="A866:B866"/>
    <mergeCell ref="F866:G866"/>
    <mergeCell ref="A867:B867"/>
    <mergeCell ref="F867:G867"/>
    <mergeCell ref="A879:B879"/>
    <mergeCell ref="F879:G879"/>
    <mergeCell ref="A880:B880"/>
    <mergeCell ref="F880:G880"/>
    <mergeCell ref="A881:B881"/>
    <mergeCell ref="F881:G881"/>
    <mergeCell ref="A882:B882"/>
    <mergeCell ref="F882:G882"/>
    <mergeCell ref="A878:B878"/>
    <mergeCell ref="F878:G878"/>
    <mergeCell ref="A872:B872"/>
    <mergeCell ref="F872:G872"/>
    <mergeCell ref="A873:B873"/>
    <mergeCell ref="F873:G873"/>
    <mergeCell ref="A874:B874"/>
    <mergeCell ref="F874:G874"/>
    <mergeCell ref="A876:B876"/>
    <mergeCell ref="F876:G876"/>
    <mergeCell ref="A877:B877"/>
    <mergeCell ref="F877:G877"/>
    <mergeCell ref="A859:B859"/>
    <mergeCell ref="F859:G859"/>
    <mergeCell ref="A860:B860"/>
    <mergeCell ref="F860:G860"/>
    <mergeCell ref="A861:B861"/>
    <mergeCell ref="F861:G861"/>
    <mergeCell ref="A862:B862"/>
    <mergeCell ref="F862:G862"/>
    <mergeCell ref="A851:B851"/>
    <mergeCell ref="F851:G851"/>
    <mergeCell ref="A852:B852"/>
    <mergeCell ref="F852:G852"/>
    <mergeCell ref="A853:B853"/>
    <mergeCell ref="F853:G853"/>
    <mergeCell ref="A854:B854"/>
    <mergeCell ref="F854:G854"/>
    <mergeCell ref="A855:B855"/>
    <mergeCell ref="F855:G855"/>
    <mergeCell ref="A858:B858"/>
    <mergeCell ref="F858:G858"/>
    <mergeCell ref="A846:B846"/>
    <mergeCell ref="F846:G846"/>
    <mergeCell ref="A847:B847"/>
    <mergeCell ref="F847:G847"/>
    <mergeCell ref="A848:B848"/>
    <mergeCell ref="F848:G848"/>
    <mergeCell ref="A849:B849"/>
    <mergeCell ref="F849:G849"/>
    <mergeCell ref="A850:B850"/>
    <mergeCell ref="F850:G850"/>
    <mergeCell ref="A840:B840"/>
    <mergeCell ref="F840:G840"/>
    <mergeCell ref="A842:B842"/>
    <mergeCell ref="F842:G842"/>
    <mergeCell ref="A843:B843"/>
    <mergeCell ref="F843:G843"/>
    <mergeCell ref="A844:B844"/>
    <mergeCell ref="F844:G844"/>
    <mergeCell ref="A845:B845"/>
    <mergeCell ref="F845:G845"/>
    <mergeCell ref="A841:B841"/>
    <mergeCell ref="F841:G841"/>
    <mergeCell ref="A835:B835"/>
    <mergeCell ref="F835:G835"/>
    <mergeCell ref="A836:B836"/>
    <mergeCell ref="F836:G836"/>
    <mergeCell ref="A837:B837"/>
    <mergeCell ref="F837:G837"/>
    <mergeCell ref="A838:B838"/>
    <mergeCell ref="F838:G838"/>
    <mergeCell ref="A830:B830"/>
    <mergeCell ref="F830:G830"/>
    <mergeCell ref="A831:B831"/>
    <mergeCell ref="F831:G831"/>
    <mergeCell ref="A832:B832"/>
    <mergeCell ref="F832:G832"/>
    <mergeCell ref="A833:B833"/>
    <mergeCell ref="F833:G833"/>
    <mergeCell ref="A834:B834"/>
    <mergeCell ref="F834:G834"/>
    <mergeCell ref="A816:B816"/>
    <mergeCell ref="F816:G816"/>
    <mergeCell ref="A826:B826"/>
    <mergeCell ref="A827:B827"/>
    <mergeCell ref="F827:G827"/>
    <mergeCell ref="A828:B828"/>
    <mergeCell ref="F828:G828"/>
    <mergeCell ref="A829:B829"/>
    <mergeCell ref="F829:G829"/>
    <mergeCell ref="A811:B811"/>
    <mergeCell ref="F811:G811"/>
    <mergeCell ref="A812:B812"/>
    <mergeCell ref="F812:G812"/>
    <mergeCell ref="A813:B813"/>
    <mergeCell ref="F813:G813"/>
    <mergeCell ref="A814:B814"/>
    <mergeCell ref="F814:G814"/>
    <mergeCell ref="A815:B815"/>
    <mergeCell ref="F815:G815"/>
    <mergeCell ref="A817:B817"/>
    <mergeCell ref="F817:G817"/>
    <mergeCell ref="A818:B818"/>
    <mergeCell ref="F818:G818"/>
    <mergeCell ref="A819:B819"/>
    <mergeCell ref="F819:G819"/>
    <mergeCell ref="A820:B820"/>
    <mergeCell ref="F820:G820"/>
    <mergeCell ref="A821:B821"/>
    <mergeCell ref="F821:G821"/>
    <mergeCell ref="A823:B823"/>
    <mergeCell ref="F823:G823"/>
    <mergeCell ref="A824:B824"/>
    <mergeCell ref="A806:B806"/>
    <mergeCell ref="F806:G806"/>
    <mergeCell ref="A807:B807"/>
    <mergeCell ref="F807:G807"/>
    <mergeCell ref="A808:B808"/>
    <mergeCell ref="F808:G808"/>
    <mergeCell ref="A809:B809"/>
    <mergeCell ref="F809:G809"/>
    <mergeCell ref="A810:B810"/>
    <mergeCell ref="F810:G810"/>
    <mergeCell ref="A800:B800"/>
    <mergeCell ref="F800:G800"/>
    <mergeCell ref="A801:B801"/>
    <mergeCell ref="F801:G801"/>
    <mergeCell ref="A805:B805"/>
    <mergeCell ref="F805:G805"/>
    <mergeCell ref="A802:B802"/>
    <mergeCell ref="F802:G802"/>
    <mergeCell ref="A795:B795"/>
    <mergeCell ref="F795:G795"/>
    <mergeCell ref="A796:B796"/>
    <mergeCell ref="F796:G796"/>
    <mergeCell ref="A797:B797"/>
    <mergeCell ref="F797:G797"/>
    <mergeCell ref="A798:B798"/>
    <mergeCell ref="F798:G798"/>
    <mergeCell ref="A799:B799"/>
    <mergeCell ref="F799:G799"/>
    <mergeCell ref="A790:B790"/>
    <mergeCell ref="F790:G790"/>
    <mergeCell ref="A791:B791"/>
    <mergeCell ref="F791:G791"/>
    <mergeCell ref="A792:B792"/>
    <mergeCell ref="F792:G792"/>
    <mergeCell ref="A793:B793"/>
    <mergeCell ref="F793:G793"/>
    <mergeCell ref="A794:B794"/>
    <mergeCell ref="F794:G794"/>
    <mergeCell ref="A784:B784"/>
    <mergeCell ref="F784:G784"/>
    <mergeCell ref="A785:B785"/>
    <mergeCell ref="F785:G785"/>
    <mergeCell ref="A788:B788"/>
    <mergeCell ref="F788:G788"/>
    <mergeCell ref="A789:B789"/>
    <mergeCell ref="F789:G789"/>
    <mergeCell ref="A779:B779"/>
    <mergeCell ref="F779:G779"/>
    <mergeCell ref="A780:B780"/>
    <mergeCell ref="F780:G780"/>
    <mergeCell ref="A781:B781"/>
    <mergeCell ref="F781:G781"/>
    <mergeCell ref="A782:B782"/>
    <mergeCell ref="F782:G782"/>
    <mergeCell ref="A783:B783"/>
    <mergeCell ref="F783:G783"/>
    <mergeCell ref="A787:B787"/>
    <mergeCell ref="F787:G787"/>
    <mergeCell ref="A777:B777"/>
    <mergeCell ref="F777:G777"/>
    <mergeCell ref="A778:B778"/>
    <mergeCell ref="F778:G778"/>
    <mergeCell ref="A759:B759"/>
    <mergeCell ref="F759:G759"/>
    <mergeCell ref="A760:B760"/>
    <mergeCell ref="F760:G760"/>
    <mergeCell ref="A761:B761"/>
    <mergeCell ref="F761:G761"/>
    <mergeCell ref="A772:B772"/>
    <mergeCell ref="A773:B773"/>
    <mergeCell ref="F773:G773"/>
    <mergeCell ref="A767:B767"/>
    <mergeCell ref="F767:G767"/>
    <mergeCell ref="A768:B768"/>
    <mergeCell ref="F768:G768"/>
    <mergeCell ref="A770:B770"/>
    <mergeCell ref="F770:G770"/>
    <mergeCell ref="A771:B771"/>
    <mergeCell ref="F771:G771"/>
    <mergeCell ref="F772:G772"/>
    <mergeCell ref="A756:B756"/>
    <mergeCell ref="F756:G756"/>
    <mergeCell ref="A757:B757"/>
    <mergeCell ref="F757:G757"/>
    <mergeCell ref="A758:B758"/>
    <mergeCell ref="F758:G758"/>
    <mergeCell ref="A749:B749"/>
    <mergeCell ref="F749:G749"/>
    <mergeCell ref="A752:B752"/>
    <mergeCell ref="F752:G752"/>
    <mergeCell ref="A753:B753"/>
    <mergeCell ref="F753:G753"/>
    <mergeCell ref="A774:B774"/>
    <mergeCell ref="F774:G774"/>
    <mergeCell ref="A775:B775"/>
    <mergeCell ref="F775:G775"/>
    <mergeCell ref="A776:B776"/>
    <mergeCell ref="F776:G776"/>
    <mergeCell ref="A762:B762"/>
    <mergeCell ref="F762:G762"/>
    <mergeCell ref="A763:B763"/>
    <mergeCell ref="F763:G763"/>
    <mergeCell ref="A764:B764"/>
    <mergeCell ref="F764:G764"/>
    <mergeCell ref="A765:B765"/>
    <mergeCell ref="F765:G765"/>
    <mergeCell ref="A766:B766"/>
    <mergeCell ref="F766:G766"/>
    <mergeCell ref="A746:B746"/>
    <mergeCell ref="F746:G746"/>
    <mergeCell ref="A748:B748"/>
    <mergeCell ref="F748:G748"/>
    <mergeCell ref="A738:B738"/>
    <mergeCell ref="F738:G738"/>
    <mergeCell ref="A739:B739"/>
    <mergeCell ref="F739:G739"/>
    <mergeCell ref="A740:B740"/>
    <mergeCell ref="F740:G740"/>
    <mergeCell ref="A741:B741"/>
    <mergeCell ref="F741:G741"/>
    <mergeCell ref="A742:B742"/>
    <mergeCell ref="F742:G742"/>
    <mergeCell ref="A754:B754"/>
    <mergeCell ref="F754:G754"/>
    <mergeCell ref="A755:B755"/>
    <mergeCell ref="F755:G755"/>
    <mergeCell ref="A747:B747"/>
    <mergeCell ref="F747:G747"/>
    <mergeCell ref="F737:G737"/>
    <mergeCell ref="A727:B727"/>
    <mergeCell ref="F727:G727"/>
    <mergeCell ref="A728:B728"/>
    <mergeCell ref="F728:G728"/>
    <mergeCell ref="A729:B729"/>
    <mergeCell ref="F729:G729"/>
    <mergeCell ref="A730:B730"/>
    <mergeCell ref="F730:G730"/>
    <mergeCell ref="A731:B731"/>
    <mergeCell ref="F731:G731"/>
    <mergeCell ref="A743:B743"/>
    <mergeCell ref="F743:G743"/>
    <mergeCell ref="A744:B744"/>
    <mergeCell ref="F744:G744"/>
    <mergeCell ref="A745:B745"/>
    <mergeCell ref="F745:G745"/>
    <mergeCell ref="A732:B732"/>
    <mergeCell ref="F732:G732"/>
    <mergeCell ref="A722:B722"/>
    <mergeCell ref="F722:G722"/>
    <mergeCell ref="A723:B723"/>
    <mergeCell ref="F723:G723"/>
    <mergeCell ref="A724:B724"/>
    <mergeCell ref="F724:G724"/>
    <mergeCell ref="A717:B717"/>
    <mergeCell ref="A718:B718"/>
    <mergeCell ref="F718:G718"/>
    <mergeCell ref="A719:B719"/>
    <mergeCell ref="F719:G719"/>
    <mergeCell ref="A720:B720"/>
    <mergeCell ref="F720:G720"/>
    <mergeCell ref="A721:B721"/>
    <mergeCell ref="F721:G721"/>
    <mergeCell ref="A714:B714"/>
    <mergeCell ref="F714:G714"/>
    <mergeCell ref="A715:B715"/>
    <mergeCell ref="F715:G715"/>
    <mergeCell ref="F717:G717"/>
    <mergeCell ref="F711:G711"/>
    <mergeCell ref="A712:B712"/>
    <mergeCell ref="F712:G712"/>
    <mergeCell ref="A699:B699"/>
    <mergeCell ref="F699:G699"/>
    <mergeCell ref="A690:H690"/>
    <mergeCell ref="A687:B687"/>
    <mergeCell ref="A713:B713"/>
    <mergeCell ref="F713:G713"/>
    <mergeCell ref="A704:B704"/>
    <mergeCell ref="F704:G704"/>
    <mergeCell ref="A705:B705"/>
    <mergeCell ref="F705:G705"/>
    <mergeCell ref="A706:B706"/>
    <mergeCell ref="F706:G706"/>
    <mergeCell ref="A707:B707"/>
    <mergeCell ref="F707:G707"/>
    <mergeCell ref="A708:B708"/>
    <mergeCell ref="F708:G708"/>
    <mergeCell ref="A654:B654"/>
    <mergeCell ref="F654:G654"/>
    <mergeCell ref="A655:B655"/>
    <mergeCell ref="F655:G655"/>
    <mergeCell ref="A679:B679"/>
    <mergeCell ref="F679:G679"/>
    <mergeCell ref="A680:B680"/>
    <mergeCell ref="F680:G680"/>
    <mergeCell ref="A681:B681"/>
    <mergeCell ref="F681:G681"/>
    <mergeCell ref="A682:B682"/>
    <mergeCell ref="F682:G682"/>
    <mergeCell ref="A683:B683"/>
    <mergeCell ref="F683:G683"/>
    <mergeCell ref="A674:B674"/>
    <mergeCell ref="F674:G674"/>
    <mergeCell ref="A675:B675"/>
    <mergeCell ref="F675:G675"/>
    <mergeCell ref="A676:B676"/>
    <mergeCell ref="F676:G676"/>
    <mergeCell ref="A677:B677"/>
    <mergeCell ref="F677:G677"/>
    <mergeCell ref="A678:B678"/>
    <mergeCell ref="F678:G678"/>
    <mergeCell ref="A656:B656"/>
    <mergeCell ref="F656:G656"/>
    <mergeCell ref="A657:B657"/>
    <mergeCell ref="F657:G657"/>
    <mergeCell ref="A658:B658"/>
    <mergeCell ref="F658:G658"/>
    <mergeCell ref="A659:B659"/>
    <mergeCell ref="F659:G659"/>
    <mergeCell ref="A643:B643"/>
    <mergeCell ref="A644:B644"/>
    <mergeCell ref="A645:B645"/>
    <mergeCell ref="A634:B634"/>
    <mergeCell ref="A635:B635"/>
    <mergeCell ref="A636:B636"/>
    <mergeCell ref="A637:B637"/>
    <mergeCell ref="A638:B638"/>
    <mergeCell ref="A639:B639"/>
    <mergeCell ref="A640:B640"/>
    <mergeCell ref="A641:B641"/>
    <mergeCell ref="A642:B642"/>
    <mergeCell ref="B649:H649"/>
    <mergeCell ref="B650:C650"/>
    <mergeCell ref="B651:C651"/>
    <mergeCell ref="D651:F651"/>
    <mergeCell ref="G651:H651"/>
    <mergeCell ref="F615:G615"/>
    <mergeCell ref="A616:B616"/>
    <mergeCell ref="F616:G616"/>
    <mergeCell ref="F617:G617"/>
    <mergeCell ref="A628:B628"/>
    <mergeCell ref="F628:G628"/>
    <mergeCell ref="A629:B629"/>
    <mergeCell ref="F629:G629"/>
    <mergeCell ref="A631:B631"/>
    <mergeCell ref="A633:B633"/>
    <mergeCell ref="A623:B623"/>
    <mergeCell ref="F623:G623"/>
    <mergeCell ref="A624:B624"/>
    <mergeCell ref="F624:G624"/>
    <mergeCell ref="A625:B625"/>
    <mergeCell ref="F625:G625"/>
    <mergeCell ref="A626:B626"/>
    <mergeCell ref="F626:G626"/>
    <mergeCell ref="A627:B627"/>
    <mergeCell ref="F627:G627"/>
    <mergeCell ref="A632:B632"/>
    <mergeCell ref="A604:B604"/>
    <mergeCell ref="F604:G604"/>
    <mergeCell ref="A597:B597"/>
    <mergeCell ref="F597:G597"/>
    <mergeCell ref="A598:B598"/>
    <mergeCell ref="F598:G598"/>
    <mergeCell ref="A599:B599"/>
    <mergeCell ref="F599:G599"/>
    <mergeCell ref="A618:B618"/>
    <mergeCell ref="F618:G618"/>
    <mergeCell ref="A619:B619"/>
    <mergeCell ref="F619:G619"/>
    <mergeCell ref="A620:B620"/>
    <mergeCell ref="F620:G620"/>
    <mergeCell ref="A621:B621"/>
    <mergeCell ref="F621:G621"/>
    <mergeCell ref="A622:B622"/>
    <mergeCell ref="F622:G622"/>
    <mergeCell ref="A605:B605"/>
    <mergeCell ref="F605:G605"/>
    <mergeCell ref="A606:B606"/>
    <mergeCell ref="F606:G606"/>
    <mergeCell ref="A607:B607"/>
    <mergeCell ref="F607:G607"/>
    <mergeCell ref="A608:B608"/>
    <mergeCell ref="F608:G608"/>
    <mergeCell ref="A617:B617"/>
    <mergeCell ref="A612:B612"/>
    <mergeCell ref="F612:G612"/>
    <mergeCell ref="A614:B614"/>
    <mergeCell ref="F614:G614"/>
    <mergeCell ref="A615:B615"/>
    <mergeCell ref="A583:B583"/>
    <mergeCell ref="F583:G583"/>
    <mergeCell ref="A584:B584"/>
    <mergeCell ref="F584:G584"/>
    <mergeCell ref="A585:B585"/>
    <mergeCell ref="F585:G585"/>
    <mergeCell ref="A586:B586"/>
    <mergeCell ref="F586:G586"/>
    <mergeCell ref="A587:B587"/>
    <mergeCell ref="F587:G587"/>
    <mergeCell ref="A600:B600"/>
    <mergeCell ref="F600:G600"/>
    <mergeCell ref="A601:B601"/>
    <mergeCell ref="F601:G601"/>
    <mergeCell ref="A602:B602"/>
    <mergeCell ref="F602:G602"/>
    <mergeCell ref="A603:B603"/>
    <mergeCell ref="F603:G603"/>
    <mergeCell ref="F554:G554"/>
    <mergeCell ref="A555:B555"/>
    <mergeCell ref="F555:G555"/>
    <mergeCell ref="A556:B556"/>
    <mergeCell ref="F556:G556"/>
    <mergeCell ref="A557:B557"/>
    <mergeCell ref="F557:G557"/>
    <mergeCell ref="A558:B558"/>
    <mergeCell ref="A579:B579"/>
    <mergeCell ref="F579:G579"/>
    <mergeCell ref="A580:B580"/>
    <mergeCell ref="F580:G580"/>
    <mergeCell ref="A581:B581"/>
    <mergeCell ref="F581:G581"/>
    <mergeCell ref="A582:B582"/>
    <mergeCell ref="F582:G582"/>
    <mergeCell ref="A572:B572"/>
    <mergeCell ref="F572:G572"/>
    <mergeCell ref="A573:B573"/>
    <mergeCell ref="F573:G573"/>
    <mergeCell ref="A574:B574"/>
    <mergeCell ref="F574:G574"/>
    <mergeCell ref="A575:B575"/>
    <mergeCell ref="F575:G575"/>
    <mergeCell ref="A576:B576"/>
    <mergeCell ref="F576:G576"/>
    <mergeCell ref="F558:G558"/>
    <mergeCell ref="A559:B559"/>
    <mergeCell ref="F559:G559"/>
    <mergeCell ref="A561:B561"/>
    <mergeCell ref="F561:G561"/>
    <mergeCell ref="A562:B562"/>
    <mergeCell ref="A546:B546"/>
    <mergeCell ref="F546:G546"/>
    <mergeCell ref="A547:B547"/>
    <mergeCell ref="F547:G547"/>
    <mergeCell ref="A548:B548"/>
    <mergeCell ref="F548:G548"/>
    <mergeCell ref="A549:B549"/>
    <mergeCell ref="F549:G549"/>
    <mergeCell ref="A550:B550"/>
    <mergeCell ref="F550:G550"/>
    <mergeCell ref="A543:B543"/>
    <mergeCell ref="A544:B544"/>
    <mergeCell ref="F544:G544"/>
    <mergeCell ref="A545:B545"/>
    <mergeCell ref="F545:G545"/>
    <mergeCell ref="F543:G543"/>
    <mergeCell ref="A567:B567"/>
    <mergeCell ref="F567:G567"/>
    <mergeCell ref="A551:B551"/>
    <mergeCell ref="F551:G551"/>
    <mergeCell ref="A563:B563"/>
    <mergeCell ref="A564:B564"/>
    <mergeCell ref="F564:G564"/>
    <mergeCell ref="A565:B565"/>
    <mergeCell ref="F565:G565"/>
    <mergeCell ref="A566:B566"/>
    <mergeCell ref="F566:G566"/>
    <mergeCell ref="A552:B552"/>
    <mergeCell ref="F552:G552"/>
    <mergeCell ref="A553:B553"/>
    <mergeCell ref="F553:G553"/>
    <mergeCell ref="A554:B554"/>
    <mergeCell ref="A535:B535"/>
    <mergeCell ref="F535:G535"/>
    <mergeCell ref="A536:B536"/>
    <mergeCell ref="F536:G536"/>
    <mergeCell ref="A538:B538"/>
    <mergeCell ref="F538:G538"/>
    <mergeCell ref="A539:B539"/>
    <mergeCell ref="F539:G539"/>
    <mergeCell ref="A540:B540"/>
    <mergeCell ref="F540:G540"/>
    <mergeCell ref="A530:B530"/>
    <mergeCell ref="F530:G530"/>
    <mergeCell ref="A531:B531"/>
    <mergeCell ref="F531:G531"/>
    <mergeCell ref="A532:B532"/>
    <mergeCell ref="F532:G532"/>
    <mergeCell ref="A533:B533"/>
    <mergeCell ref="F533:G533"/>
    <mergeCell ref="A534:B534"/>
    <mergeCell ref="F534:G534"/>
    <mergeCell ref="A537:B537"/>
    <mergeCell ref="F537:G537"/>
    <mergeCell ref="A525:B525"/>
    <mergeCell ref="F525:G525"/>
    <mergeCell ref="A526:B526"/>
    <mergeCell ref="F526:G526"/>
    <mergeCell ref="A527:B527"/>
    <mergeCell ref="F527:G527"/>
    <mergeCell ref="A528:B528"/>
    <mergeCell ref="F528:G528"/>
    <mergeCell ref="A529:B529"/>
    <mergeCell ref="F529:G529"/>
    <mergeCell ref="A519:B519"/>
    <mergeCell ref="F519:G519"/>
    <mergeCell ref="A520:B520"/>
    <mergeCell ref="F520:G520"/>
    <mergeCell ref="A521:B521"/>
    <mergeCell ref="F521:G521"/>
    <mergeCell ref="A523:B523"/>
    <mergeCell ref="F523:G523"/>
    <mergeCell ref="A522:B522"/>
    <mergeCell ref="F522:G522"/>
    <mergeCell ref="A514:B514"/>
    <mergeCell ref="F514:G514"/>
    <mergeCell ref="A515:B515"/>
    <mergeCell ref="F515:G515"/>
    <mergeCell ref="A516:B516"/>
    <mergeCell ref="F516:G516"/>
    <mergeCell ref="A517:B517"/>
    <mergeCell ref="F517:G517"/>
    <mergeCell ref="A518:B518"/>
    <mergeCell ref="F518:G518"/>
    <mergeCell ref="A509:B509"/>
    <mergeCell ref="F509:G509"/>
    <mergeCell ref="A510:B510"/>
    <mergeCell ref="F510:G510"/>
    <mergeCell ref="A511:B511"/>
    <mergeCell ref="F511:G511"/>
    <mergeCell ref="A512:B512"/>
    <mergeCell ref="F512:G512"/>
    <mergeCell ref="A513:B513"/>
    <mergeCell ref="F513:G513"/>
    <mergeCell ref="A494:B494"/>
    <mergeCell ref="F494:G494"/>
    <mergeCell ref="A495:B495"/>
    <mergeCell ref="F495:G495"/>
    <mergeCell ref="A496:B496"/>
    <mergeCell ref="F496:G496"/>
    <mergeCell ref="A508:B508"/>
    <mergeCell ref="F508:G508"/>
    <mergeCell ref="A490:B490"/>
    <mergeCell ref="A491:B491"/>
    <mergeCell ref="F491:G491"/>
    <mergeCell ref="A492:B492"/>
    <mergeCell ref="F492:G492"/>
    <mergeCell ref="A493:B493"/>
    <mergeCell ref="F493:G493"/>
    <mergeCell ref="A504:B504"/>
    <mergeCell ref="F504:G504"/>
    <mergeCell ref="A505:B505"/>
    <mergeCell ref="F505:G505"/>
    <mergeCell ref="A506:B506"/>
    <mergeCell ref="F506:G506"/>
    <mergeCell ref="A502:B502"/>
    <mergeCell ref="F502:G502"/>
    <mergeCell ref="A503:B503"/>
    <mergeCell ref="F503:G503"/>
    <mergeCell ref="A501:B501"/>
    <mergeCell ref="F501:G501"/>
    <mergeCell ref="F469:G469"/>
    <mergeCell ref="A470:B470"/>
    <mergeCell ref="F470:G470"/>
    <mergeCell ref="A472:B472"/>
    <mergeCell ref="F472:G472"/>
    <mergeCell ref="A484:B484"/>
    <mergeCell ref="F484:G484"/>
    <mergeCell ref="A485:B485"/>
    <mergeCell ref="F485:G485"/>
    <mergeCell ref="A486:B486"/>
    <mergeCell ref="F486:G486"/>
    <mergeCell ref="A487:B487"/>
    <mergeCell ref="F487:G487"/>
    <mergeCell ref="A478:B478"/>
    <mergeCell ref="F478:G478"/>
    <mergeCell ref="A479:B479"/>
    <mergeCell ref="F479:G479"/>
    <mergeCell ref="A480:B480"/>
    <mergeCell ref="F480:G480"/>
    <mergeCell ref="A481:B481"/>
    <mergeCell ref="F481:G481"/>
    <mergeCell ref="A483:B483"/>
    <mergeCell ref="F483:G483"/>
    <mergeCell ref="A462:B462"/>
    <mergeCell ref="F462:G462"/>
    <mergeCell ref="A463:B463"/>
    <mergeCell ref="F463:G463"/>
    <mergeCell ref="A464:B464"/>
    <mergeCell ref="F464:G464"/>
    <mergeCell ref="A465:B465"/>
    <mergeCell ref="F465:G465"/>
    <mergeCell ref="A466:B466"/>
    <mergeCell ref="F466:G466"/>
    <mergeCell ref="A457:B457"/>
    <mergeCell ref="F457:G457"/>
    <mergeCell ref="A458:B458"/>
    <mergeCell ref="F458:G458"/>
    <mergeCell ref="A459:B459"/>
    <mergeCell ref="F459:G459"/>
    <mergeCell ref="A460:B460"/>
    <mergeCell ref="F460:G460"/>
    <mergeCell ref="A461:B461"/>
    <mergeCell ref="F461:G461"/>
    <mergeCell ref="A452:B452"/>
    <mergeCell ref="A453:B453"/>
    <mergeCell ref="F453:G453"/>
    <mergeCell ref="A455:B455"/>
    <mergeCell ref="F455:G455"/>
    <mergeCell ref="A456:B456"/>
    <mergeCell ref="F456:G456"/>
    <mergeCell ref="A444:B444"/>
    <mergeCell ref="F444:G444"/>
    <mergeCell ref="A445:B445"/>
    <mergeCell ref="F445:G445"/>
    <mergeCell ref="A446:B446"/>
    <mergeCell ref="F446:G446"/>
    <mergeCell ref="A447:B447"/>
    <mergeCell ref="F447:G447"/>
    <mergeCell ref="A448:B448"/>
    <mergeCell ref="F448:G448"/>
    <mergeCell ref="A449:B449"/>
    <mergeCell ref="F449:G449"/>
    <mergeCell ref="A450:B450"/>
    <mergeCell ref="F450:G450"/>
    <mergeCell ref="A451:B451"/>
    <mergeCell ref="F451:G451"/>
    <mergeCell ref="F452:G452"/>
    <mergeCell ref="A423:B423"/>
    <mergeCell ref="F423:G423"/>
    <mergeCell ref="F424:G424"/>
    <mergeCell ref="A439:B439"/>
    <mergeCell ref="F439:G439"/>
    <mergeCell ref="A440:B440"/>
    <mergeCell ref="F440:G440"/>
    <mergeCell ref="A441:B441"/>
    <mergeCell ref="F441:G441"/>
    <mergeCell ref="A442:B442"/>
    <mergeCell ref="F442:G442"/>
    <mergeCell ref="A443:B443"/>
    <mergeCell ref="F443:G443"/>
    <mergeCell ref="A437:B437"/>
    <mergeCell ref="A438:B438"/>
    <mergeCell ref="F438:G438"/>
    <mergeCell ref="F437:G437"/>
    <mergeCell ref="A420:B420"/>
    <mergeCell ref="F420:G420"/>
    <mergeCell ref="A421:B421"/>
    <mergeCell ref="F421:G421"/>
    <mergeCell ref="A422:B422"/>
    <mergeCell ref="F422:G422"/>
    <mergeCell ref="A412:B412"/>
    <mergeCell ref="F412:G412"/>
    <mergeCell ref="A413:B413"/>
    <mergeCell ref="F413:G413"/>
    <mergeCell ref="A414:B414"/>
    <mergeCell ref="F414:G414"/>
    <mergeCell ref="A415:B415"/>
    <mergeCell ref="F415:G415"/>
    <mergeCell ref="A416:B416"/>
    <mergeCell ref="F416:G416"/>
    <mergeCell ref="A419:B419"/>
    <mergeCell ref="F419:G419"/>
    <mergeCell ref="A408:B408"/>
    <mergeCell ref="F408:G408"/>
    <mergeCell ref="A409:B409"/>
    <mergeCell ref="F409:G409"/>
    <mergeCell ref="A410:B410"/>
    <mergeCell ref="F410:G410"/>
    <mergeCell ref="A411:B411"/>
    <mergeCell ref="F411:G411"/>
    <mergeCell ref="A404:B404"/>
    <mergeCell ref="A405:B405"/>
    <mergeCell ref="F405:G405"/>
    <mergeCell ref="A406:B406"/>
    <mergeCell ref="F406:G406"/>
    <mergeCell ref="A417:B417"/>
    <mergeCell ref="F417:G417"/>
    <mergeCell ref="A418:B418"/>
    <mergeCell ref="F418:G418"/>
    <mergeCell ref="A378:B378"/>
    <mergeCell ref="A379:B379"/>
    <mergeCell ref="A380:B380"/>
    <mergeCell ref="A381:B381"/>
    <mergeCell ref="A382:B382"/>
    <mergeCell ref="A373:B373"/>
    <mergeCell ref="A374:B374"/>
    <mergeCell ref="A375:B375"/>
    <mergeCell ref="A376:B376"/>
    <mergeCell ref="A377:B377"/>
    <mergeCell ref="A366:B366"/>
    <mergeCell ref="F366:G366"/>
    <mergeCell ref="A368:B368"/>
    <mergeCell ref="A370:B370"/>
    <mergeCell ref="A371:B371"/>
    <mergeCell ref="A372:B372"/>
    <mergeCell ref="A361:B361"/>
    <mergeCell ref="F361:G361"/>
    <mergeCell ref="A362:B362"/>
    <mergeCell ref="F362:G362"/>
    <mergeCell ref="A363:B363"/>
    <mergeCell ref="F363:G363"/>
    <mergeCell ref="A364:B364"/>
    <mergeCell ref="F364:G364"/>
    <mergeCell ref="A365:B365"/>
    <mergeCell ref="F365:G365"/>
    <mergeCell ref="A369:B369"/>
    <mergeCell ref="A356:B356"/>
    <mergeCell ref="F356:G356"/>
    <mergeCell ref="A357:B357"/>
    <mergeCell ref="F357:G357"/>
    <mergeCell ref="A358:B358"/>
    <mergeCell ref="F358:G358"/>
    <mergeCell ref="A359:B359"/>
    <mergeCell ref="F359:G359"/>
    <mergeCell ref="A360:B360"/>
    <mergeCell ref="F360:G360"/>
    <mergeCell ref="A352:B352"/>
    <mergeCell ref="F352:G352"/>
    <mergeCell ref="A354:B354"/>
    <mergeCell ref="F354:G354"/>
    <mergeCell ref="A355:B355"/>
    <mergeCell ref="F355:G355"/>
    <mergeCell ref="A351:B351"/>
    <mergeCell ref="A353:B353"/>
    <mergeCell ref="F353:G353"/>
    <mergeCell ref="F351:G351"/>
    <mergeCell ref="A348:B348"/>
    <mergeCell ref="F348:G348"/>
    <mergeCell ref="A349:B349"/>
    <mergeCell ref="F349:G349"/>
    <mergeCell ref="A343:B343"/>
    <mergeCell ref="F343:G343"/>
    <mergeCell ref="A344:B344"/>
    <mergeCell ref="F344:G344"/>
    <mergeCell ref="A345:B345"/>
    <mergeCell ref="F345:G345"/>
    <mergeCell ref="A346:B346"/>
    <mergeCell ref="F346:G346"/>
    <mergeCell ref="A347:B347"/>
    <mergeCell ref="F347:G347"/>
    <mergeCell ref="A338:B338"/>
    <mergeCell ref="F338:G338"/>
    <mergeCell ref="A339:B339"/>
    <mergeCell ref="F339:G339"/>
    <mergeCell ref="A340:B340"/>
    <mergeCell ref="F340:G340"/>
    <mergeCell ref="A341:B341"/>
    <mergeCell ref="F341:G341"/>
    <mergeCell ref="A342:B342"/>
    <mergeCell ref="F342:G342"/>
    <mergeCell ref="A328:B328"/>
    <mergeCell ref="F328:G328"/>
    <mergeCell ref="A329:B329"/>
    <mergeCell ref="F329:G329"/>
    <mergeCell ref="A330:B330"/>
    <mergeCell ref="F330:G330"/>
    <mergeCell ref="A337:B337"/>
    <mergeCell ref="F337:G337"/>
    <mergeCell ref="A323:B323"/>
    <mergeCell ref="F323:G323"/>
    <mergeCell ref="A324:B324"/>
    <mergeCell ref="F324:G324"/>
    <mergeCell ref="A325:B325"/>
    <mergeCell ref="F325:G325"/>
    <mergeCell ref="A326:B326"/>
    <mergeCell ref="F326:G326"/>
    <mergeCell ref="A327:B327"/>
    <mergeCell ref="F327:G327"/>
    <mergeCell ref="A334:B334"/>
    <mergeCell ref="F334:G334"/>
    <mergeCell ref="A335:B335"/>
    <mergeCell ref="F335:G335"/>
    <mergeCell ref="A336:B336"/>
    <mergeCell ref="F336:G336"/>
    <mergeCell ref="A333:B333"/>
    <mergeCell ref="F333:G333"/>
    <mergeCell ref="A318:B318"/>
    <mergeCell ref="F318:G318"/>
    <mergeCell ref="A319:B319"/>
    <mergeCell ref="F319:G319"/>
    <mergeCell ref="A320:B320"/>
    <mergeCell ref="F320:G320"/>
    <mergeCell ref="A321:B321"/>
    <mergeCell ref="F321:G321"/>
    <mergeCell ref="A322:B322"/>
    <mergeCell ref="F322:G322"/>
    <mergeCell ref="A310:B310"/>
    <mergeCell ref="F310:G310"/>
    <mergeCell ref="A311:B311"/>
    <mergeCell ref="F311:G311"/>
    <mergeCell ref="A312:B312"/>
    <mergeCell ref="F312:G312"/>
    <mergeCell ref="A313:B313"/>
    <mergeCell ref="F313:G313"/>
    <mergeCell ref="A315:B315"/>
    <mergeCell ref="F315:G315"/>
    <mergeCell ref="A316:B316"/>
    <mergeCell ref="F316:G316"/>
    <mergeCell ref="A317:B317"/>
    <mergeCell ref="F317:G317"/>
    <mergeCell ref="A306:B306"/>
    <mergeCell ref="F306:G306"/>
    <mergeCell ref="A307:B307"/>
    <mergeCell ref="F307:G307"/>
    <mergeCell ref="A308:B308"/>
    <mergeCell ref="F308:G308"/>
    <mergeCell ref="A309:B309"/>
    <mergeCell ref="F309:G309"/>
    <mergeCell ref="A301:B301"/>
    <mergeCell ref="F301:G301"/>
    <mergeCell ref="A302:B302"/>
    <mergeCell ref="F302:G302"/>
    <mergeCell ref="A303:B303"/>
    <mergeCell ref="F303:G303"/>
    <mergeCell ref="A304:B304"/>
    <mergeCell ref="F304:G304"/>
    <mergeCell ref="A293:B293"/>
    <mergeCell ref="F293:G293"/>
    <mergeCell ref="A294:B294"/>
    <mergeCell ref="F294:G294"/>
    <mergeCell ref="A295:B295"/>
    <mergeCell ref="F295:G295"/>
    <mergeCell ref="A296:B296"/>
    <mergeCell ref="F296:G296"/>
    <mergeCell ref="A298:B298"/>
    <mergeCell ref="F298:G298"/>
    <mergeCell ref="A299:B299"/>
    <mergeCell ref="F299:G299"/>
    <mergeCell ref="A300:B300"/>
    <mergeCell ref="F300:G300"/>
    <mergeCell ref="A305:B305"/>
    <mergeCell ref="F305:G305"/>
    <mergeCell ref="A288:B288"/>
    <mergeCell ref="F288:G288"/>
    <mergeCell ref="A289:B289"/>
    <mergeCell ref="F289:G289"/>
    <mergeCell ref="A290:B290"/>
    <mergeCell ref="F290:G290"/>
    <mergeCell ref="A291:B291"/>
    <mergeCell ref="F291:G291"/>
    <mergeCell ref="A292:B292"/>
    <mergeCell ref="F292:G292"/>
    <mergeCell ref="F284:G284"/>
    <mergeCell ref="A284:B284"/>
    <mergeCell ref="A285:B285"/>
    <mergeCell ref="F285:G285"/>
    <mergeCell ref="A286:B286"/>
    <mergeCell ref="F286:G286"/>
    <mergeCell ref="A287:B287"/>
    <mergeCell ref="F287:G287"/>
    <mergeCell ref="A273:B273"/>
    <mergeCell ref="F273:G273"/>
    <mergeCell ref="A274:B274"/>
    <mergeCell ref="F274:G274"/>
    <mergeCell ref="A275:B275"/>
    <mergeCell ref="F275:G275"/>
    <mergeCell ref="A276:B276"/>
    <mergeCell ref="F276:G276"/>
    <mergeCell ref="A277:B277"/>
    <mergeCell ref="F277:G277"/>
    <mergeCell ref="A281:B281"/>
    <mergeCell ref="F281:G281"/>
    <mergeCell ref="A282:B282"/>
    <mergeCell ref="F282:G282"/>
    <mergeCell ref="A283:B283"/>
    <mergeCell ref="F283:G283"/>
    <mergeCell ref="F280:G280"/>
    <mergeCell ref="A280:B280"/>
    <mergeCell ref="A268:B268"/>
    <mergeCell ref="F268:G268"/>
    <mergeCell ref="A269:B269"/>
    <mergeCell ref="F269:G269"/>
    <mergeCell ref="A270:B270"/>
    <mergeCell ref="F270:G270"/>
    <mergeCell ref="A271:B271"/>
    <mergeCell ref="F271:G271"/>
    <mergeCell ref="A272:B272"/>
    <mergeCell ref="F272:G272"/>
    <mergeCell ref="A260:B260"/>
    <mergeCell ref="F260:G260"/>
    <mergeCell ref="F266:G266"/>
    <mergeCell ref="A265:B265"/>
    <mergeCell ref="F265:G265"/>
    <mergeCell ref="A266:B266"/>
    <mergeCell ref="A267:B267"/>
    <mergeCell ref="F267:G267"/>
    <mergeCell ref="A262:B262"/>
    <mergeCell ref="F262:G262"/>
    <mergeCell ref="A263:B263"/>
    <mergeCell ref="F263:G263"/>
    <mergeCell ref="A264:B264"/>
    <mergeCell ref="F264:G264"/>
    <mergeCell ref="A255:B255"/>
    <mergeCell ref="F255:G255"/>
    <mergeCell ref="A256:B256"/>
    <mergeCell ref="F256:G256"/>
    <mergeCell ref="A257:B257"/>
    <mergeCell ref="F257:G257"/>
    <mergeCell ref="A258:B258"/>
    <mergeCell ref="F258:G258"/>
    <mergeCell ref="A259:B259"/>
    <mergeCell ref="F259:G259"/>
    <mergeCell ref="A250:B250"/>
    <mergeCell ref="F250:G250"/>
    <mergeCell ref="A251:B251"/>
    <mergeCell ref="F251:G251"/>
    <mergeCell ref="A252:B252"/>
    <mergeCell ref="F252:G252"/>
    <mergeCell ref="A253:B253"/>
    <mergeCell ref="F253:G253"/>
    <mergeCell ref="A254:B254"/>
    <mergeCell ref="F254:G254"/>
    <mergeCell ref="A243:B243"/>
    <mergeCell ref="F243:G243"/>
    <mergeCell ref="A227:B227"/>
    <mergeCell ref="F248:G248"/>
    <mergeCell ref="A248:B248"/>
    <mergeCell ref="A249:B249"/>
    <mergeCell ref="F249:G249"/>
    <mergeCell ref="A238:B238"/>
    <mergeCell ref="F238:G238"/>
    <mergeCell ref="A239:B239"/>
    <mergeCell ref="F239:G239"/>
    <mergeCell ref="A240:B240"/>
    <mergeCell ref="F240:G240"/>
    <mergeCell ref="A241:B241"/>
    <mergeCell ref="F241:G241"/>
    <mergeCell ref="A242:B242"/>
    <mergeCell ref="F242:G242"/>
    <mergeCell ref="A245:B245"/>
    <mergeCell ref="F245:G245"/>
    <mergeCell ref="A246:B246"/>
    <mergeCell ref="F246:G246"/>
    <mergeCell ref="A247:B247"/>
    <mergeCell ref="F247:G247"/>
    <mergeCell ref="A233:B233"/>
    <mergeCell ref="F233:G233"/>
    <mergeCell ref="A234:B234"/>
    <mergeCell ref="F234:G234"/>
    <mergeCell ref="A235:B235"/>
    <mergeCell ref="F235:G235"/>
    <mergeCell ref="A236:B236"/>
    <mergeCell ref="F236:G236"/>
    <mergeCell ref="A237:B237"/>
    <mergeCell ref="F237:G237"/>
    <mergeCell ref="A223:B223"/>
    <mergeCell ref="F223:G223"/>
    <mergeCell ref="A224:B224"/>
    <mergeCell ref="F224:G224"/>
    <mergeCell ref="A231:B231"/>
    <mergeCell ref="F231:G231"/>
    <mergeCell ref="A232:B232"/>
    <mergeCell ref="F232:G232"/>
    <mergeCell ref="A228:B228"/>
    <mergeCell ref="F228:G228"/>
    <mergeCell ref="A229:B229"/>
    <mergeCell ref="F229:G229"/>
    <mergeCell ref="A230:B230"/>
    <mergeCell ref="F230:G230"/>
    <mergeCell ref="F227:G227"/>
    <mergeCell ref="A218:B218"/>
    <mergeCell ref="F218:G218"/>
    <mergeCell ref="A219:B219"/>
    <mergeCell ref="F219:G219"/>
    <mergeCell ref="A220:B220"/>
    <mergeCell ref="F220:G220"/>
    <mergeCell ref="A221:B221"/>
    <mergeCell ref="F221:G221"/>
    <mergeCell ref="A222:B222"/>
    <mergeCell ref="F222:G222"/>
    <mergeCell ref="A213:B213"/>
    <mergeCell ref="F213:G213"/>
    <mergeCell ref="A214:B214"/>
    <mergeCell ref="F214:G214"/>
    <mergeCell ref="A215:B215"/>
    <mergeCell ref="F215:G215"/>
    <mergeCell ref="A216:B216"/>
    <mergeCell ref="F216:G216"/>
    <mergeCell ref="A217:B217"/>
    <mergeCell ref="F217:G217"/>
    <mergeCell ref="A205:B205"/>
    <mergeCell ref="F205:G205"/>
    <mergeCell ref="A206:B206"/>
    <mergeCell ref="F206:G206"/>
    <mergeCell ref="A207:B207"/>
    <mergeCell ref="F207:G207"/>
    <mergeCell ref="A200:B200"/>
    <mergeCell ref="F201:G201"/>
    <mergeCell ref="A212:B212"/>
    <mergeCell ref="F212:G212"/>
    <mergeCell ref="F200:G200"/>
    <mergeCell ref="A201:B201"/>
    <mergeCell ref="A202:B202"/>
    <mergeCell ref="F202:G202"/>
    <mergeCell ref="A203:B203"/>
    <mergeCell ref="F203:G203"/>
    <mergeCell ref="A204:B204"/>
    <mergeCell ref="F204:G204"/>
    <mergeCell ref="A209:B209"/>
    <mergeCell ref="F209:G209"/>
    <mergeCell ref="A210:B210"/>
    <mergeCell ref="F210:G210"/>
    <mergeCell ref="A211:B211"/>
    <mergeCell ref="F211:G211"/>
    <mergeCell ref="A195:B195"/>
    <mergeCell ref="F195:G195"/>
    <mergeCell ref="A196:B196"/>
    <mergeCell ref="F196:G196"/>
    <mergeCell ref="A197:B197"/>
    <mergeCell ref="F197:G197"/>
    <mergeCell ref="A198:B198"/>
    <mergeCell ref="F198:G198"/>
    <mergeCell ref="A199:B199"/>
    <mergeCell ref="F199:G199"/>
    <mergeCell ref="A188:B188"/>
    <mergeCell ref="F188:G188"/>
    <mergeCell ref="A189:B189"/>
    <mergeCell ref="F189:G189"/>
    <mergeCell ref="A190:B190"/>
    <mergeCell ref="F190:G190"/>
    <mergeCell ref="A194:B194"/>
    <mergeCell ref="F194:G194"/>
    <mergeCell ref="A193:B193"/>
    <mergeCell ref="F193:G193"/>
    <mergeCell ref="A184:B184"/>
    <mergeCell ref="F184:G184"/>
    <mergeCell ref="A185:B185"/>
    <mergeCell ref="F185:G185"/>
    <mergeCell ref="A186:B186"/>
    <mergeCell ref="F186:G186"/>
    <mergeCell ref="A187:B187"/>
    <mergeCell ref="F187:G187"/>
    <mergeCell ref="A180:B180"/>
    <mergeCell ref="F180:G180"/>
    <mergeCell ref="A181:B181"/>
    <mergeCell ref="F181:G181"/>
    <mergeCell ref="A182:B182"/>
    <mergeCell ref="F182:G182"/>
    <mergeCell ref="A183:B183"/>
    <mergeCell ref="F183:G183"/>
    <mergeCell ref="A192:B192"/>
    <mergeCell ref="F192:G192"/>
    <mergeCell ref="F171:G171"/>
    <mergeCell ref="F172:G172"/>
    <mergeCell ref="A178:B178"/>
    <mergeCell ref="F178:G178"/>
    <mergeCell ref="A179:B179"/>
    <mergeCell ref="F179:G179"/>
    <mergeCell ref="A171:B171"/>
    <mergeCell ref="A172:B172"/>
    <mergeCell ref="A153:B153"/>
    <mergeCell ref="A144:B144"/>
    <mergeCell ref="A145:B145"/>
    <mergeCell ref="A146:B146"/>
    <mergeCell ref="A147:B147"/>
    <mergeCell ref="A148:B148"/>
    <mergeCell ref="A149:B149"/>
    <mergeCell ref="A150:B150"/>
    <mergeCell ref="F155:G155"/>
    <mergeCell ref="F154:G154"/>
    <mergeCell ref="F153:G153"/>
    <mergeCell ref="F162:G162"/>
    <mergeCell ref="A175:B175"/>
    <mergeCell ref="F175:G175"/>
    <mergeCell ref="A176:B176"/>
    <mergeCell ref="F176:G176"/>
    <mergeCell ref="F173:G173"/>
    <mergeCell ref="A177:B177"/>
    <mergeCell ref="F177:G177"/>
    <mergeCell ref="F174:G174"/>
    <mergeCell ref="A163:B163"/>
    <mergeCell ref="A164:B164"/>
    <mergeCell ref="A174:B174"/>
    <mergeCell ref="F161:G161"/>
    <mergeCell ref="A160:B160"/>
    <mergeCell ref="A161:B161"/>
    <mergeCell ref="A162:B162"/>
    <mergeCell ref="G125:H125"/>
    <mergeCell ref="B126:H126"/>
    <mergeCell ref="A128:G128"/>
    <mergeCell ref="A129:G129"/>
    <mergeCell ref="A131:H131"/>
    <mergeCell ref="A154:B154"/>
    <mergeCell ref="A139:B139"/>
    <mergeCell ref="A140:B140"/>
    <mergeCell ref="F140:G140"/>
    <mergeCell ref="A143:B143"/>
    <mergeCell ref="F156:G156"/>
    <mergeCell ref="F159:G159"/>
    <mergeCell ref="F170:G170"/>
    <mergeCell ref="A134:H134"/>
    <mergeCell ref="B135:H135"/>
    <mergeCell ref="B136:C136"/>
    <mergeCell ref="B137:C137"/>
    <mergeCell ref="D137:F137"/>
    <mergeCell ref="G137:H137"/>
    <mergeCell ref="A165:B165"/>
    <mergeCell ref="A166:B166"/>
    <mergeCell ref="A167:B167"/>
    <mergeCell ref="F163:G163"/>
    <mergeCell ref="F164:G164"/>
    <mergeCell ref="F165:G165"/>
    <mergeCell ref="F166:G166"/>
    <mergeCell ref="F167:G167"/>
    <mergeCell ref="A158:B158"/>
    <mergeCell ref="F158:G158"/>
    <mergeCell ref="A120:H120"/>
    <mergeCell ref="A121:H121"/>
    <mergeCell ref="A122:H122"/>
    <mergeCell ref="A124:H124"/>
    <mergeCell ref="A132:H132"/>
    <mergeCell ref="F139:G139"/>
    <mergeCell ref="A142:B142"/>
    <mergeCell ref="A141:B141"/>
    <mergeCell ref="F142:G142"/>
    <mergeCell ref="F141:G141"/>
    <mergeCell ref="A157:B157"/>
    <mergeCell ref="F157:G157"/>
    <mergeCell ref="F143:G143"/>
    <mergeCell ref="F144:G144"/>
    <mergeCell ref="F145:G145"/>
    <mergeCell ref="F146:G146"/>
    <mergeCell ref="F147:G147"/>
    <mergeCell ref="F148:G148"/>
    <mergeCell ref="F149:G149"/>
    <mergeCell ref="F150:G150"/>
    <mergeCell ref="F151:G151"/>
    <mergeCell ref="F152:G152"/>
    <mergeCell ref="A155:B155"/>
    <mergeCell ref="A151:B151"/>
    <mergeCell ref="A152:B152"/>
    <mergeCell ref="A109:H109"/>
    <mergeCell ref="A110:H110"/>
    <mergeCell ref="A119:H119"/>
    <mergeCell ref="A108:H108"/>
    <mergeCell ref="A111:H111"/>
    <mergeCell ref="B105:E105"/>
    <mergeCell ref="F105:H105"/>
    <mergeCell ref="B100:E100"/>
    <mergeCell ref="F100:H100"/>
    <mergeCell ref="B101:E101"/>
    <mergeCell ref="F101:H101"/>
    <mergeCell ref="B102:E102"/>
    <mergeCell ref="F102:H102"/>
    <mergeCell ref="B103:E103"/>
    <mergeCell ref="F103:H103"/>
    <mergeCell ref="B104:E104"/>
    <mergeCell ref="F104:H104"/>
    <mergeCell ref="A113:H113"/>
    <mergeCell ref="A114:H114"/>
    <mergeCell ref="A115:H115"/>
    <mergeCell ref="A116:H116"/>
    <mergeCell ref="A117:H117"/>
    <mergeCell ref="A118:H118"/>
    <mergeCell ref="A112:H112"/>
    <mergeCell ref="B51:D51"/>
    <mergeCell ref="E51:F51"/>
    <mergeCell ref="G51:H51"/>
    <mergeCell ref="A99:H99"/>
    <mergeCell ref="F94:H94"/>
    <mergeCell ref="B41:B42"/>
    <mergeCell ref="B43:B44"/>
    <mergeCell ref="B45:B46"/>
    <mergeCell ref="B90:E90"/>
    <mergeCell ref="F90:H90"/>
    <mergeCell ref="B91:E91"/>
    <mergeCell ref="F91:H91"/>
    <mergeCell ref="B92:E92"/>
    <mergeCell ref="F92:H92"/>
    <mergeCell ref="B93:E93"/>
    <mergeCell ref="F93:H93"/>
    <mergeCell ref="B94:E94"/>
    <mergeCell ref="C47:H47"/>
    <mergeCell ref="C48:H48"/>
    <mergeCell ref="C49:H49"/>
    <mergeCell ref="E50:F50"/>
    <mergeCell ref="G50:H50"/>
    <mergeCell ref="B50:D50"/>
    <mergeCell ref="A86:G86"/>
    <mergeCell ref="A87:G87"/>
    <mergeCell ref="A82:G82"/>
    <mergeCell ref="A19:B19"/>
    <mergeCell ref="A20:B20"/>
    <mergeCell ref="A21:B21"/>
    <mergeCell ref="A22:B22"/>
    <mergeCell ref="A23:B23"/>
    <mergeCell ref="A47:A49"/>
    <mergeCell ref="C43:H44"/>
    <mergeCell ref="C45:H46"/>
    <mergeCell ref="A26:H26"/>
    <mergeCell ref="D34:G34"/>
    <mergeCell ref="A36:H36"/>
    <mergeCell ref="A28:H28"/>
    <mergeCell ref="D30:H30"/>
    <mergeCell ref="D29:H29"/>
    <mergeCell ref="D32:H32"/>
    <mergeCell ref="A29:B29"/>
    <mergeCell ref="A30:B30"/>
    <mergeCell ref="A31:B31"/>
    <mergeCell ref="A32:B32"/>
    <mergeCell ref="A33:B33"/>
    <mergeCell ref="D31:H31"/>
    <mergeCell ref="D33:H33"/>
    <mergeCell ref="F169:G169"/>
    <mergeCell ref="A168:B168"/>
    <mergeCell ref="A169:B169"/>
    <mergeCell ref="A170:B170"/>
    <mergeCell ref="A7:H7"/>
    <mergeCell ref="A5:H5"/>
    <mergeCell ref="A16:C16"/>
    <mergeCell ref="D25:G25"/>
    <mergeCell ref="D17:G17"/>
    <mergeCell ref="A18:H18"/>
    <mergeCell ref="A15:H15"/>
    <mergeCell ref="E16:G16"/>
    <mergeCell ref="C20:H20"/>
    <mergeCell ref="C21:H21"/>
    <mergeCell ref="C22:H22"/>
    <mergeCell ref="C23:H23"/>
    <mergeCell ref="C24:H24"/>
    <mergeCell ref="D9:G9"/>
    <mergeCell ref="C19:H19"/>
    <mergeCell ref="D14:G14"/>
    <mergeCell ref="A8:H8"/>
    <mergeCell ref="A11:H11"/>
    <mergeCell ref="A13:H13"/>
    <mergeCell ref="B10:H10"/>
    <mergeCell ref="A12:H12"/>
    <mergeCell ref="B40:H40"/>
    <mergeCell ref="A89:H89"/>
    <mergeCell ref="A24:B24"/>
    <mergeCell ref="B37:H37"/>
    <mergeCell ref="B38:H38"/>
    <mergeCell ref="B39:H39"/>
    <mergeCell ref="C41:H42"/>
    <mergeCell ref="A159:B159"/>
    <mergeCell ref="F160:G160"/>
    <mergeCell ref="A394:B394"/>
    <mergeCell ref="F394:G394"/>
    <mergeCell ref="A395:B395"/>
    <mergeCell ref="F395:G395"/>
    <mergeCell ref="A396:B396"/>
    <mergeCell ref="F396:G396"/>
    <mergeCell ref="A397:B397"/>
    <mergeCell ref="F397:G397"/>
    <mergeCell ref="A398:B398"/>
    <mergeCell ref="F398:G398"/>
    <mergeCell ref="A399:B399"/>
    <mergeCell ref="F399:G399"/>
    <mergeCell ref="A400:B400"/>
    <mergeCell ref="F400:G400"/>
    <mergeCell ref="A401:B401"/>
    <mergeCell ref="F401:G401"/>
    <mergeCell ref="B385:H385"/>
    <mergeCell ref="B386:C386"/>
    <mergeCell ref="B387:C387"/>
    <mergeCell ref="D387:F387"/>
    <mergeCell ref="G387:H387"/>
    <mergeCell ref="A390:B390"/>
    <mergeCell ref="F390:G390"/>
    <mergeCell ref="A391:B391"/>
    <mergeCell ref="F391:G391"/>
    <mergeCell ref="A392:B392"/>
    <mergeCell ref="F392:G392"/>
    <mergeCell ref="A393:B393"/>
    <mergeCell ref="F393:G393"/>
    <mergeCell ref="F168:G168"/>
    <mergeCell ref="A402:B402"/>
    <mergeCell ref="F402:G402"/>
    <mergeCell ref="A403:B403"/>
    <mergeCell ref="F403:G403"/>
    <mergeCell ref="F404:G404"/>
    <mergeCell ref="A467:B467"/>
    <mergeCell ref="F467:G467"/>
    <mergeCell ref="A482:B482"/>
    <mergeCell ref="F482:G482"/>
    <mergeCell ref="A497:B497"/>
    <mergeCell ref="F497:G497"/>
    <mergeCell ref="A498:B498"/>
    <mergeCell ref="F498:G498"/>
    <mergeCell ref="A499:B499"/>
    <mergeCell ref="F499:G499"/>
    <mergeCell ref="A500:B500"/>
    <mergeCell ref="F500:G500"/>
    <mergeCell ref="F490:G490"/>
    <mergeCell ref="A473:B473"/>
    <mergeCell ref="F473:G473"/>
    <mergeCell ref="A474:B474"/>
    <mergeCell ref="F474:G474"/>
    <mergeCell ref="A475:B475"/>
    <mergeCell ref="F475:G475"/>
    <mergeCell ref="A476:B476"/>
    <mergeCell ref="F476:G476"/>
    <mergeCell ref="A477:B477"/>
    <mergeCell ref="F477:G477"/>
    <mergeCell ref="A468:B468"/>
    <mergeCell ref="F468:G468"/>
    <mergeCell ref="A469:B469"/>
    <mergeCell ref="F407:G407"/>
    <mergeCell ref="F562:G562"/>
    <mergeCell ref="F563:G563"/>
    <mergeCell ref="A578:B578"/>
    <mergeCell ref="F578:G578"/>
    <mergeCell ref="A593:B593"/>
    <mergeCell ref="F593:G593"/>
    <mergeCell ref="A609:B609"/>
    <mergeCell ref="F609:G609"/>
    <mergeCell ref="A610:B610"/>
    <mergeCell ref="F610:G610"/>
    <mergeCell ref="A611:B611"/>
    <mergeCell ref="F611:G611"/>
    <mergeCell ref="A596:B596"/>
    <mergeCell ref="F596:G596"/>
    <mergeCell ref="A568:B568"/>
    <mergeCell ref="F568:G568"/>
    <mergeCell ref="A569:B569"/>
    <mergeCell ref="F569:G569"/>
    <mergeCell ref="A570:B570"/>
    <mergeCell ref="F570:G570"/>
    <mergeCell ref="A571:B571"/>
    <mergeCell ref="F571:G571"/>
    <mergeCell ref="A588:B588"/>
    <mergeCell ref="F588:G588"/>
    <mergeCell ref="A589:B589"/>
    <mergeCell ref="F589:G589"/>
    <mergeCell ref="A590:B590"/>
    <mergeCell ref="F590:G590"/>
    <mergeCell ref="A591:B591"/>
    <mergeCell ref="F591:G591"/>
    <mergeCell ref="A592:B592"/>
    <mergeCell ref="F592:G592"/>
    <mergeCell ref="A660:B660"/>
    <mergeCell ref="F660:G660"/>
    <mergeCell ref="A661:B661"/>
    <mergeCell ref="F661:G661"/>
    <mergeCell ref="A662:B662"/>
    <mergeCell ref="F662:G662"/>
    <mergeCell ref="A663:B663"/>
    <mergeCell ref="F663:G663"/>
    <mergeCell ref="A664:B664"/>
    <mergeCell ref="F664:G664"/>
    <mergeCell ref="A672:B672"/>
    <mergeCell ref="F672:G672"/>
    <mergeCell ref="A673:B673"/>
    <mergeCell ref="F673:G673"/>
    <mergeCell ref="A684:B684"/>
    <mergeCell ref="F684:G684"/>
    <mergeCell ref="A685:B685"/>
    <mergeCell ref="F685:G685"/>
    <mergeCell ref="A665:B665"/>
    <mergeCell ref="F665:G665"/>
    <mergeCell ref="A666:B666"/>
    <mergeCell ref="F666:G666"/>
    <mergeCell ref="A667:B667"/>
    <mergeCell ref="F667:G667"/>
    <mergeCell ref="A668:B668"/>
    <mergeCell ref="F668:G668"/>
    <mergeCell ref="A669:B669"/>
    <mergeCell ref="F669:G669"/>
    <mergeCell ref="A670:B670"/>
    <mergeCell ref="F670:G670"/>
    <mergeCell ref="F671:G671"/>
    <mergeCell ref="A686:B686"/>
    <mergeCell ref="F686:G686"/>
    <mergeCell ref="A725:B725"/>
    <mergeCell ref="F725:G725"/>
    <mergeCell ref="A726:B726"/>
    <mergeCell ref="F726:G726"/>
    <mergeCell ref="A734:B734"/>
    <mergeCell ref="F734:G734"/>
    <mergeCell ref="A735:B735"/>
    <mergeCell ref="F735:G735"/>
    <mergeCell ref="A736:B736"/>
    <mergeCell ref="F736:G736"/>
    <mergeCell ref="A737:B737"/>
    <mergeCell ref="F824:G824"/>
    <mergeCell ref="A825:B825"/>
    <mergeCell ref="F825:G825"/>
    <mergeCell ref="F826:G826"/>
    <mergeCell ref="F687:G687"/>
    <mergeCell ref="F688:G688"/>
    <mergeCell ref="A700:B700"/>
    <mergeCell ref="F700:G700"/>
    <mergeCell ref="A701:B701"/>
    <mergeCell ref="F701:G701"/>
    <mergeCell ref="A702:B702"/>
    <mergeCell ref="F702:G702"/>
    <mergeCell ref="A703:B703"/>
    <mergeCell ref="F703:G703"/>
    <mergeCell ref="A709:B709"/>
    <mergeCell ref="F709:G709"/>
    <mergeCell ref="A710:B710"/>
    <mergeCell ref="F710:G710"/>
    <mergeCell ref="A711:B711"/>
  </mergeCells>
  <dataValidations count="20">
    <dataValidation type="date" allowBlank="1" showInputMessage="1" showErrorMessage="1" sqref="D16 B136:C136 B386:C386 B650:C650">
      <formula1>41640</formula1>
      <formula2>44196</formula2>
    </dataValidation>
    <dataValidation allowBlank="1" showInputMessage="1" showErrorMessage="1" promptTitle="RP" prompt="Describir a qué problemática responde el proyecto solicitado, y cómo su puesta en marcha favorece el desarrollo del territorio y/o del público objetivo." sqref="A110:H110"/>
    <dataValidation allowBlank="1" showInputMessage="1" showErrorMessage="1" promptTitle="EI" prompt="Destacar el carácter innovador de la actuación, que puede estar vinculado a las metodologías, tecnologías o procesos, a los servicios facilitados y las distintas herramientas empleadas para ponerla en marcha, así como al territorio y al publico objetivo." sqref="A112:H112"/>
    <dataValidation allowBlank="1" showInputMessage="1" showErrorMessage="1" promptTitle="CP" prompt="Nº y porcentaje de la población afectada. _x000a_Debe mencionarse el alcance, no sólo sobre los beneficiarios, sino también sobre la población en general del área urbana funcional." sqref="A114:H114"/>
    <dataValidation allowBlank="1" showInputMessage="1" showErrorMessage="1" promptTitle="AR" prompt="Bajo, Medio o Alto. _x000a_Se han de destacar los principales objetivos, haciendo hincapié en qué tipo de resultados se atribuirán a la operación: impacto en términos físicos, cuantitativos y cualitativos._x000a_" sqref="A116:H116"/>
    <dataValidation allowBlank="1" showInputMessage="1" showErrorMessage="1" promptTitle="PH" prompt="Indicar aquí cómo se van a aplicar en la actuación que se propone los principios de igualdad de oportunidades entre hombres y mujeres, no discriminación, así como los de responsabilidad social y sostenibilidad ambiental." sqref="A118:H118"/>
    <dataValidation allowBlank="1" showInputMessage="1" showErrorMessage="1" promptTitle="SP" prompt="Se tendrá en cuenta si la actuación reforzará la actuación de otros Fondos (tanto regionales, como nacionales, como europeos) y si contribuirá a potenciar los efectos positivos de dichas políticas o instrumentos." sqref="A120:H120"/>
    <dataValidation allowBlank="1" showInputMessage="1" showErrorMessage="1" promptTitle="MC" prompt="Indicar aquí cómo se va difundir y comunicar la operación y la financiación del Fondo Europeo de Desarrollo Regional entre los beneficiarios/as, beneficiarios/as potenciales y el público en general." sqref="A122:H122"/>
    <dataValidation type="date" allowBlank="1" showInputMessage="1" showErrorMessage="1" sqref="E136 E386 E650">
      <formula1>41640</formula1>
      <formula2>44926</formula2>
    </dataValidation>
    <dataValidation type="list" allowBlank="1" showInputMessage="1" showErrorMessage="1" promptTitle="Concejalía" prompt="Nombre de la CONCEJALÍA de la cual depende la unidad, departamento, servicio, área municipal u organismo autónomo que formula la operación seleccionada" sqref="C19:H19">
      <formula1>Concejal</formula1>
    </dataValidation>
    <dataValidation type="list" allowBlank="1" showInputMessage="1" showErrorMessage="1" promptTitle="Unidad Administrativa" prompt="Nombre de la unidad, departamento, servicio, área municipal u organismo autónomo que formula la operación seleccionada" sqref="C20:H20">
      <formula1>Unidad</formula1>
    </dataValidation>
    <dataValidation type="list" allowBlank="1" showInputMessage="1" showErrorMessage="1" sqref="C29">
      <formula1>OT</formula1>
    </dataValidation>
    <dataValidation type="list" allowBlank="1" showInputMessage="1" showErrorMessage="1" sqref="C30">
      <formula1>PI</formula1>
    </dataValidation>
    <dataValidation type="list" allowBlank="1" showInputMessage="1" showErrorMessage="1" sqref="C31">
      <formula1>OE</formula1>
    </dataValidation>
    <dataValidation type="list" allowBlank="1" showInputMessage="1" showErrorMessage="1" sqref="C32">
      <formula1>CI</formula1>
    </dataValidation>
    <dataValidation type="list" allowBlank="1" showInputMessage="1" showErrorMessage="1" sqref="C33">
      <formula1>LA</formula1>
    </dataValidation>
    <dataValidation type="list" allowBlank="1" showInputMessage="1" showErrorMessage="1" sqref="C71">
      <formula1>GRADO</formula1>
    </dataValidation>
    <dataValidation type="list" allowBlank="1" showInputMessage="1" showErrorMessage="1" sqref="F66:F69 G75:G80 E125 H128:H129">
      <formula1>SINO</formula1>
    </dataValidation>
    <dataValidation type="list" allowBlank="1" showInputMessage="1" showErrorMessage="1" sqref="C140:H140 C157:H157 C175:H175 C192:H192 C209:H209 C228:H228 C245:H245 C262:H262 C281:H281 C298:H298 C315:H315 C334:H334 C352:H352 C391:H391 C408:H408 C438:H438 C455:H455 C472:H472 C491:H491 C508:H508 C525:H525 C544:H544 C561:H561 C578:H578 C597:H597 C615:H615 C655:H655 C672:H672 C700:H700 C717:H717 C734:H734 C753:H753 C770:H770 C787:H787 C806:H806 C823:H823 C840:H840 C859:H859 C877:H877">
      <formula1>YEAR</formula1>
    </dataValidation>
    <dataValidation type="list" allowBlank="1" showInputMessage="1" showErrorMessage="1" sqref="C141:H141 C158:H158 C176:H176 C193:H193 C210:H210 C229:H229 C246:H246 C263:H263 C282:H282 C299:H299 C316:H316 C335:H335 C392:H392 C409:H409 C439:H439 C456:H456 C473:H473 C492:H492 C509:H509 C526:H526 C545:H545 C562:H562 C579:H579 C598:H598 C656:H656 C673:H673 C701:H701 C718:H718 C735:H735 C754:H754 C771:H771 C788:H788 C807:H807 C824:H824 C841:H841 C860:H860">
      <formula1>MES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verticalDpi="0" r:id="rId1"/>
  <headerFooter>
    <oddFooter>&amp;R- &amp;P -</oddFooter>
  </headerFooter>
  <rowBreaks count="1" manualBreakCount="1">
    <brk id="3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'Concejalía y Unidad'!$B$58:$B$59</xm:f>
          </x14:formula1>
          <xm:sqref>G81 H130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81"/>
  <sheetViews>
    <sheetView topLeftCell="A46" workbookViewId="0">
      <selection activeCell="B70" sqref="B70:B81"/>
    </sheetView>
  </sheetViews>
  <sheetFormatPr baseColWidth="10" defaultRowHeight="15" x14ac:dyDescent="0.25"/>
  <sheetData>
    <row r="1" spans="2:2" x14ac:dyDescent="0.25">
      <c r="B1" t="s">
        <v>74</v>
      </c>
    </row>
    <row r="2" spans="2:2" s="60" customFormat="1" x14ac:dyDescent="0.25">
      <c r="B2" s="60" t="s">
        <v>308</v>
      </c>
    </row>
    <row r="3" spans="2:2" ht="14.45" x14ac:dyDescent="0.3">
      <c r="B3" t="s">
        <v>37</v>
      </c>
    </row>
    <row r="4" spans="2:2" ht="14.45" x14ac:dyDescent="0.3">
      <c r="B4" t="s">
        <v>29</v>
      </c>
    </row>
    <row r="5" spans="2:2" x14ac:dyDescent="0.25">
      <c r="B5" t="s">
        <v>32</v>
      </c>
    </row>
    <row r="6" spans="2:2" x14ac:dyDescent="0.25">
      <c r="B6" t="s">
        <v>33</v>
      </c>
    </row>
    <row r="7" spans="2:2" ht="14.45" x14ac:dyDescent="0.3">
      <c r="B7" t="s">
        <v>31</v>
      </c>
    </row>
    <row r="8" spans="2:2" x14ac:dyDescent="0.25">
      <c r="B8" t="s">
        <v>35</v>
      </c>
    </row>
    <row r="9" spans="2:2" x14ac:dyDescent="0.25">
      <c r="B9" t="s">
        <v>34</v>
      </c>
    </row>
    <row r="10" spans="2:2" x14ac:dyDescent="0.25">
      <c r="B10" t="s">
        <v>30</v>
      </c>
    </row>
    <row r="11" spans="2:2" ht="14.45" x14ac:dyDescent="0.3">
      <c r="B11" t="s">
        <v>36</v>
      </c>
    </row>
    <row r="12" spans="2:2" x14ac:dyDescent="0.25">
      <c r="B12" t="s">
        <v>28</v>
      </c>
    </row>
    <row r="17" spans="2:2" ht="14.45" x14ac:dyDescent="0.3">
      <c r="B17" t="s">
        <v>73</v>
      </c>
    </row>
    <row r="18" spans="2:2" x14ac:dyDescent="0.25">
      <c r="B18" t="s">
        <v>38</v>
      </c>
    </row>
    <row r="19" spans="2:2" x14ac:dyDescent="0.25">
      <c r="B19" t="s">
        <v>366</v>
      </c>
    </row>
    <row r="20" spans="2:2" ht="14.45" x14ac:dyDescent="0.3">
      <c r="B20" t="s">
        <v>57</v>
      </c>
    </row>
    <row r="21" spans="2:2" x14ac:dyDescent="0.25">
      <c r="B21" t="s">
        <v>71</v>
      </c>
    </row>
    <row r="22" spans="2:2" ht="14.45" x14ac:dyDescent="0.3">
      <c r="B22" t="s">
        <v>70</v>
      </c>
    </row>
    <row r="23" spans="2:2" x14ac:dyDescent="0.25">
      <c r="B23" t="s">
        <v>50</v>
      </c>
    </row>
    <row r="24" spans="2:2" ht="14.45" x14ac:dyDescent="0.3">
      <c r="B24" t="s">
        <v>61</v>
      </c>
    </row>
    <row r="25" spans="2:2" x14ac:dyDescent="0.25">
      <c r="B25" t="s">
        <v>48</v>
      </c>
    </row>
    <row r="26" spans="2:2" ht="14.45" x14ac:dyDescent="0.3">
      <c r="B26" t="s">
        <v>63</v>
      </c>
    </row>
    <row r="27" spans="2:2" x14ac:dyDescent="0.25">
      <c r="B27" t="s">
        <v>47</v>
      </c>
    </row>
    <row r="28" spans="2:2" x14ac:dyDescent="0.25">
      <c r="B28" t="s">
        <v>44</v>
      </c>
    </row>
    <row r="29" spans="2:2" ht="14.45" x14ac:dyDescent="0.3">
      <c r="B29" t="s">
        <v>64</v>
      </c>
    </row>
    <row r="30" spans="2:2" ht="14.45" x14ac:dyDescent="0.3">
      <c r="B30" t="s">
        <v>45</v>
      </c>
    </row>
    <row r="31" spans="2:2" ht="14.45" x14ac:dyDescent="0.3">
      <c r="B31" t="s">
        <v>67</v>
      </c>
    </row>
    <row r="32" spans="2:2" x14ac:dyDescent="0.25">
      <c r="B32" t="s">
        <v>46</v>
      </c>
    </row>
    <row r="33" spans="2:2" x14ac:dyDescent="0.25">
      <c r="B33" t="s">
        <v>65</v>
      </c>
    </row>
    <row r="34" spans="2:2" ht="14.45" x14ac:dyDescent="0.3">
      <c r="B34" t="s">
        <v>62</v>
      </c>
    </row>
    <row r="35" spans="2:2" x14ac:dyDescent="0.25">
      <c r="B35" t="s">
        <v>40</v>
      </c>
    </row>
    <row r="36" spans="2:2" x14ac:dyDescent="0.25">
      <c r="B36" t="s">
        <v>41</v>
      </c>
    </row>
    <row r="37" spans="2:2" x14ac:dyDescent="0.25">
      <c r="B37" t="s">
        <v>72</v>
      </c>
    </row>
    <row r="38" spans="2:2" x14ac:dyDescent="0.25">
      <c r="B38" t="s">
        <v>69</v>
      </c>
    </row>
    <row r="39" spans="2:2" x14ac:dyDescent="0.25">
      <c r="B39" t="s">
        <v>49</v>
      </c>
    </row>
    <row r="40" spans="2:2" x14ac:dyDescent="0.25">
      <c r="B40" t="s">
        <v>59</v>
      </c>
    </row>
    <row r="41" spans="2:2" x14ac:dyDescent="0.25">
      <c r="B41" t="s">
        <v>54</v>
      </c>
    </row>
    <row r="42" spans="2:2" x14ac:dyDescent="0.25">
      <c r="B42" t="s">
        <v>68</v>
      </c>
    </row>
    <row r="43" spans="2:2" x14ac:dyDescent="0.25">
      <c r="B43" t="s">
        <v>51</v>
      </c>
    </row>
    <row r="44" spans="2:2" x14ac:dyDescent="0.25">
      <c r="B44" t="s">
        <v>56</v>
      </c>
    </row>
    <row r="45" spans="2:2" x14ac:dyDescent="0.25">
      <c r="B45" t="s">
        <v>55</v>
      </c>
    </row>
    <row r="46" spans="2:2" x14ac:dyDescent="0.25">
      <c r="B46" t="s">
        <v>43</v>
      </c>
    </row>
    <row r="47" spans="2:2" x14ac:dyDescent="0.25">
      <c r="B47" t="s">
        <v>39</v>
      </c>
    </row>
    <row r="48" spans="2:2" x14ac:dyDescent="0.25">
      <c r="B48" t="s">
        <v>53</v>
      </c>
    </row>
    <row r="49" spans="2:5" x14ac:dyDescent="0.25">
      <c r="B49" t="s">
        <v>52</v>
      </c>
    </row>
    <row r="50" spans="2:5" x14ac:dyDescent="0.25">
      <c r="B50" t="s">
        <v>66</v>
      </c>
    </row>
    <row r="51" spans="2:5" x14ac:dyDescent="0.25">
      <c r="B51" t="s">
        <v>42</v>
      </c>
    </row>
    <row r="52" spans="2:5" x14ac:dyDescent="0.25">
      <c r="B52" t="s">
        <v>60</v>
      </c>
    </row>
    <row r="53" spans="2:5" x14ac:dyDescent="0.25">
      <c r="B53" t="s">
        <v>58</v>
      </c>
    </row>
    <row r="57" spans="2:5" x14ac:dyDescent="0.25">
      <c r="E57" t="s">
        <v>341</v>
      </c>
    </row>
    <row r="58" spans="2:5" x14ac:dyDescent="0.25">
      <c r="B58" t="s">
        <v>292</v>
      </c>
      <c r="E58" t="s">
        <v>342</v>
      </c>
    </row>
    <row r="59" spans="2:5" x14ac:dyDescent="0.25">
      <c r="B59" t="s">
        <v>293</v>
      </c>
      <c r="E59" t="s">
        <v>343</v>
      </c>
    </row>
    <row r="62" spans="2:5" x14ac:dyDescent="0.25">
      <c r="B62">
        <v>2017</v>
      </c>
    </row>
    <row r="63" spans="2:5" x14ac:dyDescent="0.25">
      <c r="B63">
        <v>2018</v>
      </c>
    </row>
    <row r="64" spans="2:5" x14ac:dyDescent="0.25">
      <c r="B64">
        <v>2019</v>
      </c>
    </row>
    <row r="65" spans="2:2" x14ac:dyDescent="0.25">
      <c r="B65" s="60">
        <v>2020</v>
      </c>
    </row>
    <row r="66" spans="2:2" x14ac:dyDescent="0.25">
      <c r="B66" s="60">
        <v>2021</v>
      </c>
    </row>
    <row r="67" spans="2:2" x14ac:dyDescent="0.25">
      <c r="B67" s="60">
        <v>2022</v>
      </c>
    </row>
    <row r="70" spans="2:2" x14ac:dyDescent="0.25">
      <c r="B70" t="s">
        <v>311</v>
      </c>
    </row>
    <row r="71" spans="2:2" x14ac:dyDescent="0.25">
      <c r="B71" s="60" t="s">
        <v>312</v>
      </c>
    </row>
    <row r="72" spans="2:2" x14ac:dyDescent="0.25">
      <c r="B72" s="60" t="s">
        <v>313</v>
      </c>
    </row>
    <row r="73" spans="2:2" x14ac:dyDescent="0.25">
      <c r="B73" s="60" t="s">
        <v>314</v>
      </c>
    </row>
    <row r="74" spans="2:2" x14ac:dyDescent="0.25">
      <c r="B74" s="60" t="s">
        <v>315</v>
      </c>
    </row>
    <row r="75" spans="2:2" x14ac:dyDescent="0.25">
      <c r="B75" s="60" t="s">
        <v>316</v>
      </c>
    </row>
    <row r="76" spans="2:2" x14ac:dyDescent="0.25">
      <c r="B76" s="60" t="s">
        <v>317</v>
      </c>
    </row>
    <row r="77" spans="2:2" x14ac:dyDescent="0.25">
      <c r="B77" s="60" t="s">
        <v>318</v>
      </c>
    </row>
    <row r="78" spans="2:2" x14ac:dyDescent="0.25">
      <c r="B78" s="60" t="s">
        <v>319</v>
      </c>
    </row>
    <row r="79" spans="2:2" x14ac:dyDescent="0.25">
      <c r="B79" s="60" t="s">
        <v>320</v>
      </c>
    </row>
    <row r="80" spans="2:2" x14ac:dyDescent="0.25">
      <c r="B80" s="60" t="s">
        <v>321</v>
      </c>
    </row>
    <row r="81" spans="2:2" x14ac:dyDescent="0.25">
      <c r="B81" s="60" t="s">
        <v>322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B5" sqref="B5:B12"/>
    </sheetView>
  </sheetViews>
  <sheetFormatPr baseColWidth="10" defaultRowHeight="15" x14ac:dyDescent="0.25"/>
  <cols>
    <col min="1" max="1" width="11.5703125" style="28"/>
    <col min="2" max="2" width="47.28515625" customWidth="1"/>
    <col min="3" max="3" width="11.5703125" style="28"/>
    <col min="4" max="4" width="39.140625" customWidth="1"/>
    <col min="5" max="5" width="11.5703125" style="28"/>
    <col min="6" max="6" width="78.7109375" customWidth="1"/>
    <col min="7" max="7" width="11.5703125" style="28"/>
    <col min="8" max="8" width="54.42578125" customWidth="1"/>
  </cols>
  <sheetData>
    <row r="1" spans="1:8" ht="75" x14ac:dyDescent="0.25">
      <c r="A1" s="314" t="s">
        <v>94</v>
      </c>
      <c r="B1" s="305" t="s">
        <v>367</v>
      </c>
      <c r="C1" s="315" t="s">
        <v>104</v>
      </c>
      <c r="D1" s="305" t="s">
        <v>88</v>
      </c>
      <c r="E1" s="315" t="s">
        <v>98</v>
      </c>
      <c r="F1" s="305" t="s">
        <v>82</v>
      </c>
      <c r="G1" s="20" t="s">
        <v>147</v>
      </c>
      <c r="H1" s="12" t="s">
        <v>109</v>
      </c>
    </row>
    <row r="2" spans="1:8" ht="45" x14ac:dyDescent="0.25">
      <c r="A2" s="302"/>
      <c r="B2" s="318"/>
      <c r="C2" s="312"/>
      <c r="D2" s="318"/>
      <c r="E2" s="312"/>
      <c r="F2" s="318"/>
      <c r="G2" s="21" t="s">
        <v>148</v>
      </c>
      <c r="H2" s="14" t="s">
        <v>110</v>
      </c>
    </row>
    <row r="3" spans="1:8" ht="45" x14ac:dyDescent="0.25">
      <c r="A3" s="302"/>
      <c r="B3" s="318"/>
      <c r="C3" s="312"/>
      <c r="D3" s="318"/>
      <c r="E3" s="312"/>
      <c r="F3" s="318"/>
      <c r="G3" s="21" t="s">
        <v>112</v>
      </c>
      <c r="H3" s="14" t="s">
        <v>111</v>
      </c>
    </row>
    <row r="4" spans="1:8" ht="60" x14ac:dyDescent="0.25">
      <c r="A4" s="303"/>
      <c r="B4" s="307"/>
      <c r="C4" s="298"/>
      <c r="D4" s="307"/>
      <c r="E4" s="298"/>
      <c r="F4" s="307"/>
      <c r="G4" s="22" t="s">
        <v>114</v>
      </c>
      <c r="H4" s="16" t="s">
        <v>113</v>
      </c>
    </row>
    <row r="5" spans="1:8" ht="30" x14ac:dyDescent="0.25">
      <c r="A5" s="301" t="s">
        <v>95</v>
      </c>
      <c r="B5" s="305" t="s">
        <v>79</v>
      </c>
      <c r="C5" s="311" t="s">
        <v>105</v>
      </c>
      <c r="D5" s="305" t="s">
        <v>89</v>
      </c>
      <c r="E5" s="316" t="s">
        <v>99</v>
      </c>
      <c r="F5" s="305" t="s">
        <v>83</v>
      </c>
      <c r="G5" s="23" t="s">
        <v>116</v>
      </c>
      <c r="H5" s="12" t="s">
        <v>115</v>
      </c>
    </row>
    <row r="6" spans="1:8" ht="60" x14ac:dyDescent="0.25">
      <c r="A6" s="302"/>
      <c r="B6" s="318"/>
      <c r="C6" s="312"/>
      <c r="D6" s="318"/>
      <c r="E6" s="312"/>
      <c r="F6" s="306"/>
      <c r="G6" s="24" t="s">
        <v>118</v>
      </c>
      <c r="H6" s="14" t="s">
        <v>117</v>
      </c>
    </row>
    <row r="7" spans="1:8" x14ac:dyDescent="0.25">
      <c r="A7" s="302"/>
      <c r="B7" s="318"/>
      <c r="C7" s="312"/>
      <c r="D7" s="318"/>
      <c r="E7" s="300"/>
      <c r="F7" s="313"/>
      <c r="G7" s="25" t="s">
        <v>146</v>
      </c>
      <c r="H7" s="19" t="s">
        <v>119</v>
      </c>
    </row>
    <row r="8" spans="1:8" x14ac:dyDescent="0.25">
      <c r="A8" s="302"/>
      <c r="B8" s="318"/>
      <c r="C8" s="312"/>
      <c r="D8" s="318"/>
      <c r="E8" s="317" t="s">
        <v>100</v>
      </c>
      <c r="F8" s="306" t="s">
        <v>84</v>
      </c>
      <c r="G8" s="26" t="s">
        <v>121</v>
      </c>
      <c r="H8" s="17" t="s">
        <v>120</v>
      </c>
    </row>
    <row r="9" spans="1:8" x14ac:dyDescent="0.25">
      <c r="A9" s="302"/>
      <c r="B9" s="318"/>
      <c r="C9" s="312"/>
      <c r="D9" s="318"/>
      <c r="E9" s="312"/>
      <c r="F9" s="318"/>
      <c r="G9" s="26" t="s">
        <v>122</v>
      </c>
      <c r="H9" s="17" t="s">
        <v>126</v>
      </c>
    </row>
    <row r="10" spans="1:8" ht="75" x14ac:dyDescent="0.25">
      <c r="A10" s="302"/>
      <c r="B10" s="318"/>
      <c r="C10" s="312"/>
      <c r="D10" s="318"/>
      <c r="E10" s="312"/>
      <c r="F10" s="318"/>
      <c r="G10" s="26" t="s">
        <v>123</v>
      </c>
      <c r="H10" s="17" t="s">
        <v>127</v>
      </c>
    </row>
    <row r="11" spans="1:8" ht="45" x14ac:dyDescent="0.25">
      <c r="A11" s="302"/>
      <c r="B11" s="318"/>
      <c r="C11" s="312"/>
      <c r="D11" s="318"/>
      <c r="E11" s="312"/>
      <c r="F11" s="318"/>
      <c r="G11" s="26" t="s">
        <v>124</v>
      </c>
      <c r="H11" s="17" t="s">
        <v>128</v>
      </c>
    </row>
    <row r="12" spans="1:8" ht="30" x14ac:dyDescent="0.25">
      <c r="A12" s="303"/>
      <c r="B12" s="307"/>
      <c r="C12" s="298"/>
      <c r="D12" s="307"/>
      <c r="E12" s="298"/>
      <c r="F12" s="307"/>
      <c r="G12" s="27" t="s">
        <v>125</v>
      </c>
      <c r="H12" s="18" t="s">
        <v>129</v>
      </c>
    </row>
    <row r="13" spans="1:8" ht="30" x14ac:dyDescent="0.25">
      <c r="A13" s="304" t="s">
        <v>96</v>
      </c>
      <c r="B13" s="305" t="s">
        <v>80</v>
      </c>
      <c r="C13" s="299" t="s">
        <v>106</v>
      </c>
      <c r="D13" s="305" t="s">
        <v>90</v>
      </c>
      <c r="E13" s="299" t="s">
        <v>101</v>
      </c>
      <c r="F13" s="305" t="s">
        <v>85</v>
      </c>
      <c r="G13" s="31" t="s">
        <v>131</v>
      </c>
      <c r="H13" s="32" t="s">
        <v>130</v>
      </c>
    </row>
    <row r="14" spans="1:8" ht="30" x14ac:dyDescent="0.25">
      <c r="A14" s="302"/>
      <c r="B14" s="306"/>
      <c r="C14" s="300"/>
      <c r="D14" s="313"/>
      <c r="E14" s="300"/>
      <c r="F14" s="313"/>
      <c r="G14" s="36" t="s">
        <v>133</v>
      </c>
      <c r="H14" s="37" t="s">
        <v>132</v>
      </c>
    </row>
    <row r="15" spans="1:8" x14ac:dyDescent="0.25">
      <c r="A15" s="302"/>
      <c r="B15" s="306"/>
      <c r="C15" s="309" t="s">
        <v>107</v>
      </c>
      <c r="D15" s="306" t="s">
        <v>91</v>
      </c>
      <c r="E15" s="309" t="s">
        <v>102</v>
      </c>
      <c r="F15" s="306" t="s">
        <v>86</v>
      </c>
      <c r="G15" s="34" t="s">
        <v>135</v>
      </c>
      <c r="H15" s="14" t="s">
        <v>134</v>
      </c>
    </row>
    <row r="16" spans="1:8" ht="105" x14ac:dyDescent="0.25">
      <c r="A16" s="303"/>
      <c r="B16" s="307"/>
      <c r="C16" s="298"/>
      <c r="D16" s="307"/>
      <c r="E16" s="298"/>
      <c r="F16" s="307"/>
      <c r="G16" s="35" t="s">
        <v>137</v>
      </c>
      <c r="H16" s="16" t="s">
        <v>136</v>
      </c>
    </row>
    <row r="17" spans="1:12" ht="60" x14ac:dyDescent="0.25">
      <c r="A17" s="308" t="s">
        <v>97</v>
      </c>
      <c r="B17" s="305" t="s">
        <v>81</v>
      </c>
      <c r="C17" s="310" t="s">
        <v>108</v>
      </c>
      <c r="D17" s="11" t="s">
        <v>92</v>
      </c>
      <c r="E17" s="296" t="s">
        <v>103</v>
      </c>
      <c r="F17" s="11" t="s">
        <v>87</v>
      </c>
      <c r="G17" s="38" t="s">
        <v>138</v>
      </c>
      <c r="H17" s="12" t="s">
        <v>140</v>
      </c>
    </row>
    <row r="18" spans="1:12" ht="30" x14ac:dyDescent="0.25">
      <c r="A18" s="302"/>
      <c r="B18" s="306"/>
      <c r="C18" s="297"/>
      <c r="D18" s="13"/>
      <c r="E18" s="297"/>
      <c r="F18" s="13"/>
      <c r="G18" s="39" t="s">
        <v>139</v>
      </c>
      <c r="H18" s="14" t="s">
        <v>141</v>
      </c>
    </row>
    <row r="19" spans="1:12" ht="60" x14ac:dyDescent="0.25">
      <c r="A19" s="303"/>
      <c r="B19" s="307"/>
      <c r="C19" s="298"/>
      <c r="D19" s="15"/>
      <c r="E19" s="298"/>
      <c r="F19" s="15"/>
      <c r="G19" s="40" t="s">
        <v>142</v>
      </c>
      <c r="H19" s="16" t="s">
        <v>151</v>
      </c>
    </row>
    <row r="20" spans="1:12" ht="30" x14ac:dyDescent="0.25">
      <c r="A20" s="28" t="s">
        <v>152</v>
      </c>
      <c r="B20" t="s">
        <v>294</v>
      </c>
      <c r="C20" s="28" t="s">
        <v>299</v>
      </c>
      <c r="D20" s="60" t="s">
        <v>294</v>
      </c>
      <c r="E20" s="28" t="s">
        <v>295</v>
      </c>
      <c r="F20" s="94" t="s">
        <v>296</v>
      </c>
    </row>
    <row r="21" spans="1:12" ht="45" x14ac:dyDescent="0.25">
      <c r="E21" s="28" t="s">
        <v>297</v>
      </c>
      <c r="F21" s="94" t="s">
        <v>298</v>
      </c>
    </row>
    <row r="23" spans="1:12" x14ac:dyDescent="0.25">
      <c r="A23" s="29" t="s">
        <v>94</v>
      </c>
      <c r="B23" s="49" t="s">
        <v>143</v>
      </c>
      <c r="C23" s="29" t="s">
        <v>104</v>
      </c>
      <c r="D23" s="53" t="s">
        <v>6</v>
      </c>
      <c r="E23" s="29" t="s">
        <v>98</v>
      </c>
      <c r="F23" s="55" t="s">
        <v>145</v>
      </c>
      <c r="G23" s="21" t="s">
        <v>147</v>
      </c>
      <c r="H23" s="54" t="s">
        <v>179</v>
      </c>
      <c r="I23" t="s">
        <v>98</v>
      </c>
      <c r="J23" s="60">
        <v>1</v>
      </c>
      <c r="K23" s="60" t="s">
        <v>153</v>
      </c>
      <c r="L23" s="60" t="s">
        <v>154</v>
      </c>
    </row>
    <row r="24" spans="1:12" x14ac:dyDescent="0.25">
      <c r="A24" s="26" t="s">
        <v>95</v>
      </c>
      <c r="B24" s="49" t="str">
        <f>IF(Solicitud!C29=A23,C23,IF(Solicitud!C29=A24,C24,IF(Solicitud!C29=A25,C25,IF(Solicitud!C29=A26,C27,IF(Solicitud!C29=A27,C28," ")))))</f>
        <v xml:space="preserve"> </v>
      </c>
      <c r="C24" s="26" t="s">
        <v>105</v>
      </c>
      <c r="D24" s="53" t="str">
        <f>IF(Solicitud!C29=A23,E23,IF(Solicitud!C29=A24,E24,IF(Solicitud!C29=A25,E26,IF(Solicitud!C29=A26,E28,IF(Solicitud!C29=A27,E29," ")))))</f>
        <v xml:space="preserve"> </v>
      </c>
      <c r="E24" s="24" t="s">
        <v>99</v>
      </c>
      <c r="F24" s="55" t="str">
        <f>IF(Solicitud!C31=E23,G23,IF(Solicitud!C31=E24,G27,IF(Solicitud!C31=E25,G30,IF(Solicitud!C31=E26,G35,IF(Solicitud!C31=E27,G37,IF(Solicitud!C31=E28,G39," "))))))</f>
        <v xml:space="preserve"> </v>
      </c>
      <c r="G24" s="21" t="s">
        <v>148</v>
      </c>
      <c r="H24" s="54" t="str">
        <f>IF(Solicitud!C29=A27,K36,IF(Solicitud!C31=E23,K23,IF(Solicitud!C31=E24,K26,IF(Solicitud!C31=E25,K30,IF(Solicitud!C31=E26,K31,IF(Solicitud!C31=E27,K32,IF(Solicitud!C31=E28,K33," ")))))))</f>
        <v xml:space="preserve"> </v>
      </c>
      <c r="J24" s="60">
        <v>2</v>
      </c>
      <c r="K24" s="60" t="s">
        <v>155</v>
      </c>
      <c r="L24" s="60" t="s">
        <v>156</v>
      </c>
    </row>
    <row r="25" spans="1:12" x14ac:dyDescent="0.25">
      <c r="A25" s="43" t="s">
        <v>96</v>
      </c>
      <c r="B25" s="49" t="str">
        <f>IF(Solicitud!C29=A25,C26," ")</f>
        <v xml:space="preserve"> </v>
      </c>
      <c r="C25" s="33" t="s">
        <v>106</v>
      </c>
      <c r="D25" s="53" t="str">
        <f>IF(Solicitud!C29=A24,E25,IF(Solicitud!C29=A25,E27,IF(Solicitud!C29=A27,E30," ")))</f>
        <v xml:space="preserve"> </v>
      </c>
      <c r="E25" s="26" t="s">
        <v>100</v>
      </c>
      <c r="F25" s="55" t="str">
        <f>IF(Solicitud!C31=E23,G24,IF(Solicitud!C31=E24,G28,IF(Solicitud!C31=E25,G31,IF(Solicitud!C31=E26,G36,IF(Solicitud!C31=E27,G38,IF(Solicitud!C31=E28,G40," "))))))</f>
        <v xml:space="preserve"> </v>
      </c>
      <c r="G25" s="21" t="s">
        <v>112</v>
      </c>
      <c r="H25" s="54" t="str">
        <f>IF(Solicitud!C29=A27,K37,IF(Solicitud!C31=E23,K24,IF(Solicitud!C31=E24,K27,IF(Solicitud!C31=E28,K34," "))))</f>
        <v xml:space="preserve"> </v>
      </c>
      <c r="J25" s="60">
        <v>3</v>
      </c>
      <c r="K25" s="60" t="s">
        <v>157</v>
      </c>
      <c r="L25" s="60" t="s">
        <v>158</v>
      </c>
    </row>
    <row r="26" spans="1:12" x14ac:dyDescent="0.25">
      <c r="A26" s="45" t="s">
        <v>97</v>
      </c>
      <c r="C26" s="34" t="s">
        <v>107</v>
      </c>
      <c r="E26" s="33" t="s">
        <v>101</v>
      </c>
      <c r="F26" s="55" t="str">
        <f>IF(Solicitud!C31=E23,G25,IF(Solicitud!C31=E24,G29,IF(Solicitud!C31=E25,G32,IF(Solicitud!C31=E28,G41," "))))</f>
        <v xml:space="preserve"> </v>
      </c>
      <c r="G26" s="21" t="s">
        <v>114</v>
      </c>
      <c r="H26" s="54" t="str">
        <f>IF(Solicitud!C31=E23,K25,IF(Solicitud!C31=E24,K28,IF(Solicitud!C31=E28,K35," ")))</f>
        <v xml:space="preserve"> </v>
      </c>
      <c r="I26" t="s">
        <v>99</v>
      </c>
      <c r="J26" s="60">
        <v>4</v>
      </c>
      <c r="K26" s="60" t="s">
        <v>159</v>
      </c>
      <c r="L26" s="60" t="s">
        <v>160</v>
      </c>
    </row>
    <row r="27" spans="1:12" ht="14.45" x14ac:dyDescent="0.3">
      <c r="A27" s="28" t="s">
        <v>152</v>
      </c>
      <c r="C27" s="46" t="s">
        <v>108</v>
      </c>
      <c r="E27" s="34" t="s">
        <v>102</v>
      </c>
      <c r="F27" s="55" t="str">
        <f>IF(Solicitud!C31=E23,G26,IF(Solicitud!C31=E25,G33," "))</f>
        <v xml:space="preserve"> </v>
      </c>
      <c r="G27" s="24" t="s">
        <v>116</v>
      </c>
      <c r="H27" s="54" t="str">
        <f>IF(Solicitud!C31=E24,K29," ")</f>
        <v xml:space="preserve"> </v>
      </c>
      <c r="J27" s="60">
        <v>5</v>
      </c>
      <c r="K27" s="60" t="s">
        <v>161</v>
      </c>
      <c r="L27" s="60" t="s">
        <v>162</v>
      </c>
    </row>
    <row r="28" spans="1:12" x14ac:dyDescent="0.25">
      <c r="A28" s="41"/>
      <c r="C28" s="28" t="s">
        <v>299</v>
      </c>
      <c r="E28" s="39" t="s">
        <v>103</v>
      </c>
      <c r="F28" s="55" t="str">
        <f>IF(Solicitud!C31=E25,G34," ")</f>
        <v xml:space="preserve"> </v>
      </c>
      <c r="G28" s="24" t="s">
        <v>118</v>
      </c>
      <c r="H28" s="13"/>
      <c r="J28" s="60">
        <v>6</v>
      </c>
      <c r="K28" s="60" t="s">
        <v>163</v>
      </c>
      <c r="L28" s="60" t="s">
        <v>164</v>
      </c>
    </row>
    <row r="29" spans="1:12" x14ac:dyDescent="0.25">
      <c r="A29" s="41"/>
      <c r="E29" s="28" t="s">
        <v>295</v>
      </c>
      <c r="F29" s="13"/>
      <c r="G29" s="24" t="s">
        <v>146</v>
      </c>
      <c r="H29" s="13"/>
      <c r="J29" s="60">
        <v>7</v>
      </c>
      <c r="K29" s="60" t="s">
        <v>165</v>
      </c>
      <c r="L29" s="60" t="s">
        <v>166</v>
      </c>
    </row>
    <row r="30" spans="1:12" x14ac:dyDescent="0.25">
      <c r="A30" s="41"/>
      <c r="C30" s="41"/>
      <c r="E30" s="28" t="s">
        <v>297</v>
      </c>
      <c r="F30" s="13"/>
      <c r="G30" s="26" t="s">
        <v>121</v>
      </c>
      <c r="H30" s="42"/>
      <c r="I30" t="s">
        <v>100</v>
      </c>
      <c r="J30" s="60">
        <v>8</v>
      </c>
      <c r="K30" s="60" t="s">
        <v>167</v>
      </c>
      <c r="L30" s="60" t="s">
        <v>168</v>
      </c>
    </row>
    <row r="31" spans="1:12" x14ac:dyDescent="0.25">
      <c r="A31" s="41"/>
      <c r="C31" s="41"/>
      <c r="F31" s="13"/>
      <c r="G31" s="26" t="s">
        <v>122</v>
      </c>
      <c r="H31" s="42"/>
      <c r="I31" t="s">
        <v>101</v>
      </c>
      <c r="J31" s="60">
        <v>9</v>
      </c>
      <c r="K31" s="60" t="s">
        <v>169</v>
      </c>
      <c r="L31" s="60" t="s">
        <v>170</v>
      </c>
    </row>
    <row r="32" spans="1:12" x14ac:dyDescent="0.25">
      <c r="A32" s="41"/>
      <c r="F32" s="13"/>
      <c r="G32" s="26" t="s">
        <v>123</v>
      </c>
      <c r="H32" s="42"/>
      <c r="I32" t="s">
        <v>102</v>
      </c>
      <c r="J32" s="60">
        <v>10</v>
      </c>
      <c r="K32" s="60" t="s">
        <v>171</v>
      </c>
      <c r="L32" s="60" t="s">
        <v>172</v>
      </c>
    </row>
    <row r="33" spans="1:12" x14ac:dyDescent="0.25">
      <c r="A33" s="41"/>
      <c r="F33" s="13"/>
      <c r="G33" s="26" t="s">
        <v>124</v>
      </c>
      <c r="H33" s="42"/>
      <c r="I33" t="s">
        <v>103</v>
      </c>
      <c r="J33" s="60">
        <v>11</v>
      </c>
      <c r="K33" s="60" t="s">
        <v>173</v>
      </c>
      <c r="L33" s="60" t="s">
        <v>174</v>
      </c>
    </row>
    <row r="34" spans="1:12" x14ac:dyDescent="0.25">
      <c r="A34" s="41"/>
      <c r="F34" s="13"/>
      <c r="G34" s="26" t="s">
        <v>125</v>
      </c>
      <c r="H34" s="42"/>
      <c r="J34" s="60">
        <v>12</v>
      </c>
      <c r="K34" s="60" t="s">
        <v>175</v>
      </c>
      <c r="L34" s="60" t="s">
        <v>176</v>
      </c>
    </row>
    <row r="35" spans="1:12" x14ac:dyDescent="0.25">
      <c r="F35" s="13"/>
      <c r="G35" s="33" t="s">
        <v>131</v>
      </c>
      <c r="H35" s="44"/>
      <c r="J35" s="60">
        <v>13</v>
      </c>
      <c r="K35" s="60" t="s">
        <v>177</v>
      </c>
      <c r="L35" s="60" t="s">
        <v>178</v>
      </c>
    </row>
    <row r="36" spans="1:12" x14ac:dyDescent="0.25">
      <c r="A36" s="41"/>
      <c r="F36" s="13"/>
      <c r="G36" s="33" t="s">
        <v>133</v>
      </c>
      <c r="H36" s="44"/>
      <c r="I36" t="s">
        <v>152</v>
      </c>
      <c r="J36" s="60">
        <v>14</v>
      </c>
      <c r="K36" s="60" t="s">
        <v>301</v>
      </c>
      <c r="L36" s="60" t="s">
        <v>302</v>
      </c>
    </row>
    <row r="37" spans="1:12" x14ac:dyDescent="0.25">
      <c r="A37" s="41"/>
      <c r="C37" t="s">
        <v>149</v>
      </c>
      <c r="D37" t="s">
        <v>219</v>
      </c>
      <c r="F37" s="13"/>
      <c r="G37" s="34" t="s">
        <v>135</v>
      </c>
      <c r="H37" s="13"/>
      <c r="J37">
        <v>15</v>
      </c>
      <c r="K37" t="s">
        <v>303</v>
      </c>
      <c r="L37" t="s">
        <v>304</v>
      </c>
    </row>
    <row r="38" spans="1:12" ht="75" x14ac:dyDescent="0.25">
      <c r="A38" s="41"/>
      <c r="C38" s="28" t="s">
        <v>104</v>
      </c>
      <c r="D38" s="61" t="s">
        <v>88</v>
      </c>
      <c r="F38" s="13"/>
      <c r="G38" s="34" t="s">
        <v>137</v>
      </c>
      <c r="H38" s="13"/>
    </row>
    <row r="39" spans="1:12" ht="90" x14ac:dyDescent="0.25">
      <c r="C39" s="47" t="s">
        <v>105</v>
      </c>
      <c r="D39" s="96" t="s">
        <v>89</v>
      </c>
      <c r="F39" s="13"/>
      <c r="G39" s="39" t="s">
        <v>138</v>
      </c>
      <c r="H39" s="13"/>
    </row>
    <row r="40" spans="1:12" ht="45" x14ac:dyDescent="0.25">
      <c r="A40" s="41"/>
      <c r="B40" s="13"/>
      <c r="C40" s="28" t="s">
        <v>106</v>
      </c>
      <c r="D40" s="61" t="s">
        <v>90</v>
      </c>
      <c r="F40" s="13"/>
      <c r="G40" s="39" t="s">
        <v>139</v>
      </c>
      <c r="H40" s="13"/>
    </row>
    <row r="41" spans="1:12" ht="105" x14ac:dyDescent="0.25">
      <c r="A41" s="41"/>
      <c r="B41" s="13"/>
      <c r="C41" s="28" t="s">
        <v>107</v>
      </c>
      <c r="D41" s="61" t="s">
        <v>91</v>
      </c>
      <c r="F41" s="13"/>
      <c r="G41" s="39" t="s">
        <v>142</v>
      </c>
      <c r="H41" s="13"/>
    </row>
    <row r="42" spans="1:12" x14ac:dyDescent="0.25">
      <c r="A42" s="47"/>
      <c r="B42" s="48"/>
      <c r="C42" s="28" t="s">
        <v>299</v>
      </c>
      <c r="D42" s="61" t="s">
        <v>294</v>
      </c>
      <c r="E42" s="47"/>
      <c r="F42" s="48"/>
      <c r="H42" s="48"/>
    </row>
    <row r="43" spans="1:12" ht="60" x14ac:dyDescent="0.25">
      <c r="C43" s="28" t="s">
        <v>108</v>
      </c>
      <c r="D43" s="61" t="s">
        <v>92</v>
      </c>
    </row>
    <row r="44" spans="1:12" x14ac:dyDescent="0.25">
      <c r="D44" s="97"/>
    </row>
    <row r="45" spans="1:12" x14ac:dyDescent="0.25">
      <c r="D45" s="97"/>
    </row>
    <row r="46" spans="1:12" x14ac:dyDescent="0.25">
      <c r="D46" s="61"/>
    </row>
    <row r="47" spans="1:12" x14ac:dyDescent="0.25">
      <c r="D47" s="61"/>
    </row>
    <row r="48" spans="1:12" x14ac:dyDescent="0.25">
      <c r="D48" s="61"/>
    </row>
    <row r="49" spans="4:8" x14ac:dyDescent="0.25">
      <c r="D49" s="61"/>
    </row>
    <row r="51" spans="4:8" x14ac:dyDescent="0.25">
      <c r="D51" s="61"/>
    </row>
    <row r="53" spans="4:8" x14ac:dyDescent="0.25">
      <c r="D53" s="61"/>
    </row>
    <row r="55" spans="4:8" x14ac:dyDescent="0.25">
      <c r="D55" s="61"/>
      <c r="G55" s="28" t="s">
        <v>149</v>
      </c>
      <c r="H55" t="s">
        <v>150</v>
      </c>
    </row>
    <row r="56" spans="4:8" x14ac:dyDescent="0.25">
      <c r="D56" s="61"/>
      <c r="G56" s="30" t="s">
        <v>121</v>
      </c>
      <c r="H56" s="59" t="s">
        <v>120</v>
      </c>
    </row>
    <row r="57" spans="4:8" x14ac:dyDescent="0.25">
      <c r="G57" s="26" t="s">
        <v>122</v>
      </c>
      <c r="H57" s="17" t="s">
        <v>126</v>
      </c>
    </row>
    <row r="58" spans="4:8" ht="75" x14ac:dyDescent="0.25">
      <c r="G58" s="26" t="s">
        <v>123</v>
      </c>
      <c r="H58" s="17" t="s">
        <v>127</v>
      </c>
    </row>
    <row r="59" spans="4:8" ht="45" x14ac:dyDescent="0.25">
      <c r="G59" s="27" t="s">
        <v>124</v>
      </c>
      <c r="H59" s="18" t="s">
        <v>128</v>
      </c>
    </row>
    <row r="60" spans="4:8" ht="30" x14ac:dyDescent="0.25">
      <c r="G60" s="30" t="s">
        <v>125</v>
      </c>
      <c r="H60" s="59" t="s">
        <v>129</v>
      </c>
    </row>
    <row r="61" spans="4:8" ht="30" x14ac:dyDescent="0.25">
      <c r="G61" s="24" t="s">
        <v>116</v>
      </c>
      <c r="H61" s="14" t="s">
        <v>115</v>
      </c>
    </row>
    <row r="62" spans="4:8" ht="60" x14ac:dyDescent="0.25">
      <c r="G62" s="25" t="s">
        <v>118</v>
      </c>
      <c r="H62" s="19" t="s">
        <v>117</v>
      </c>
    </row>
    <row r="63" spans="4:8" x14ac:dyDescent="0.25">
      <c r="G63" s="39" t="s">
        <v>138</v>
      </c>
      <c r="H63" s="14" t="s">
        <v>140</v>
      </c>
    </row>
    <row r="64" spans="4:8" ht="30" x14ac:dyDescent="0.25">
      <c r="G64" s="39" t="s">
        <v>139</v>
      </c>
      <c r="H64" s="14" t="s">
        <v>141</v>
      </c>
    </row>
    <row r="65" spans="3:8" ht="75" x14ac:dyDescent="0.25">
      <c r="G65" s="21" t="s">
        <v>147</v>
      </c>
      <c r="H65" s="14" t="s">
        <v>109</v>
      </c>
    </row>
    <row r="66" spans="3:8" ht="45" x14ac:dyDescent="0.25">
      <c r="G66" s="21" t="s">
        <v>148</v>
      </c>
      <c r="H66" s="14" t="s">
        <v>110</v>
      </c>
    </row>
    <row r="67" spans="3:8" ht="45" x14ac:dyDescent="0.25">
      <c r="G67" s="22" t="s">
        <v>112</v>
      </c>
      <c r="H67" s="16" t="s">
        <v>111</v>
      </c>
    </row>
    <row r="68" spans="3:8" ht="60" x14ac:dyDescent="0.25">
      <c r="G68" s="20" t="s">
        <v>114</v>
      </c>
      <c r="H68" s="12" t="s">
        <v>113</v>
      </c>
    </row>
    <row r="69" spans="3:8" x14ac:dyDescent="0.25">
      <c r="G69" s="56" t="s">
        <v>135</v>
      </c>
      <c r="H69" s="19" t="s">
        <v>134</v>
      </c>
    </row>
    <row r="70" spans="3:8" ht="105" x14ac:dyDescent="0.25">
      <c r="G70" s="34" t="s">
        <v>137</v>
      </c>
      <c r="H70" s="14" t="s">
        <v>136</v>
      </c>
    </row>
    <row r="71" spans="3:8" x14ac:dyDescent="0.25">
      <c r="G71" s="57" t="s">
        <v>146</v>
      </c>
      <c r="H71" s="16" t="s">
        <v>119</v>
      </c>
    </row>
    <row r="72" spans="3:8" ht="30" x14ac:dyDescent="0.25">
      <c r="G72" s="31" t="s">
        <v>131</v>
      </c>
      <c r="H72" s="32" t="s">
        <v>130</v>
      </c>
    </row>
    <row r="73" spans="3:8" ht="30" x14ac:dyDescent="0.25">
      <c r="G73" s="33" t="s">
        <v>133</v>
      </c>
      <c r="H73" s="58" t="s">
        <v>132</v>
      </c>
    </row>
    <row r="74" spans="3:8" ht="60" x14ac:dyDescent="0.25">
      <c r="G74" s="40" t="s">
        <v>142</v>
      </c>
      <c r="H74" s="16" t="s">
        <v>151</v>
      </c>
    </row>
    <row r="78" spans="3:8" x14ac:dyDescent="0.25">
      <c r="C78" s="28" t="s">
        <v>237</v>
      </c>
      <c r="D78" t="s">
        <v>305</v>
      </c>
      <c r="E78" s="28" t="s">
        <v>306</v>
      </c>
      <c r="F78" t="s">
        <v>307</v>
      </c>
    </row>
    <row r="79" spans="3:8" x14ac:dyDescent="0.25">
      <c r="C79" s="28" t="s">
        <v>98</v>
      </c>
      <c r="D79">
        <v>1</v>
      </c>
      <c r="E79" s="28" t="s">
        <v>153</v>
      </c>
      <c r="F79" t="s">
        <v>154</v>
      </c>
    </row>
    <row r="80" spans="3:8" x14ac:dyDescent="0.25">
      <c r="D80">
        <v>2</v>
      </c>
      <c r="E80" s="28" t="s">
        <v>155</v>
      </c>
      <c r="F80" t="s">
        <v>156</v>
      </c>
    </row>
    <row r="81" spans="3:6" x14ac:dyDescent="0.25">
      <c r="D81">
        <v>3</v>
      </c>
      <c r="E81" s="28" t="s">
        <v>157</v>
      </c>
      <c r="F81" t="s">
        <v>158</v>
      </c>
    </row>
    <row r="82" spans="3:6" x14ac:dyDescent="0.25">
      <c r="C82" s="28" t="s">
        <v>99</v>
      </c>
      <c r="D82">
        <v>4</v>
      </c>
      <c r="E82" s="28" t="s">
        <v>159</v>
      </c>
      <c r="F82" t="s">
        <v>160</v>
      </c>
    </row>
    <row r="83" spans="3:6" x14ac:dyDescent="0.25">
      <c r="D83">
        <v>5</v>
      </c>
      <c r="E83" s="28" t="s">
        <v>161</v>
      </c>
      <c r="F83" t="s">
        <v>162</v>
      </c>
    </row>
    <row r="84" spans="3:6" x14ac:dyDescent="0.25">
      <c r="D84">
        <v>6</v>
      </c>
      <c r="E84" s="28" t="s">
        <v>163</v>
      </c>
      <c r="F84" t="s">
        <v>164</v>
      </c>
    </row>
    <row r="85" spans="3:6" x14ac:dyDescent="0.25">
      <c r="D85">
        <v>7</v>
      </c>
      <c r="E85" s="28" t="s">
        <v>165</v>
      </c>
      <c r="F85" t="s">
        <v>166</v>
      </c>
    </row>
    <row r="86" spans="3:6" x14ac:dyDescent="0.25">
      <c r="C86" s="28" t="s">
        <v>100</v>
      </c>
      <c r="D86">
        <v>8</v>
      </c>
      <c r="E86" s="28" t="s">
        <v>167</v>
      </c>
      <c r="F86" t="s">
        <v>168</v>
      </c>
    </row>
    <row r="87" spans="3:6" x14ac:dyDescent="0.25">
      <c r="C87" s="28" t="s">
        <v>101</v>
      </c>
      <c r="D87">
        <v>9</v>
      </c>
      <c r="E87" s="28" t="s">
        <v>169</v>
      </c>
      <c r="F87" t="s">
        <v>170</v>
      </c>
    </row>
    <row r="88" spans="3:6" x14ac:dyDescent="0.25">
      <c r="C88" s="28" t="s">
        <v>102</v>
      </c>
      <c r="D88">
        <v>10</v>
      </c>
      <c r="E88" s="28" t="s">
        <v>171</v>
      </c>
      <c r="F88" t="s">
        <v>172</v>
      </c>
    </row>
    <row r="89" spans="3:6" x14ac:dyDescent="0.25">
      <c r="C89" s="28" t="s">
        <v>152</v>
      </c>
      <c r="D89">
        <v>14</v>
      </c>
      <c r="E89" s="28" t="s">
        <v>301</v>
      </c>
      <c r="F89" t="s">
        <v>302</v>
      </c>
    </row>
    <row r="90" spans="3:6" x14ac:dyDescent="0.25">
      <c r="D90">
        <v>15</v>
      </c>
      <c r="E90" s="28" t="s">
        <v>303</v>
      </c>
      <c r="F90" t="s">
        <v>304</v>
      </c>
    </row>
    <row r="91" spans="3:6" x14ac:dyDescent="0.25">
      <c r="C91" s="28" t="s">
        <v>103</v>
      </c>
      <c r="D91">
        <v>11</v>
      </c>
      <c r="E91" s="28" t="s">
        <v>173</v>
      </c>
      <c r="F91" t="s">
        <v>174</v>
      </c>
    </row>
    <row r="92" spans="3:6" x14ac:dyDescent="0.25">
      <c r="D92">
        <v>12</v>
      </c>
      <c r="E92" s="28" t="s">
        <v>175</v>
      </c>
      <c r="F92" t="s">
        <v>176</v>
      </c>
    </row>
    <row r="93" spans="3:6" x14ac:dyDescent="0.25">
      <c r="D93">
        <v>13</v>
      </c>
      <c r="E93" s="28" t="s">
        <v>177</v>
      </c>
      <c r="F93" t="s">
        <v>178</v>
      </c>
    </row>
  </sheetData>
  <sortState ref="C79:F93">
    <sortCondition ref="E79:E93"/>
  </sortState>
  <mergeCells count="28">
    <mergeCell ref="F15:F16"/>
    <mergeCell ref="F13:F14"/>
    <mergeCell ref="D13:D14"/>
    <mergeCell ref="E15:E16"/>
    <mergeCell ref="A1:A4"/>
    <mergeCell ref="C1:C4"/>
    <mergeCell ref="E1:E4"/>
    <mergeCell ref="E5:E7"/>
    <mergeCell ref="E8:E12"/>
    <mergeCell ref="B1:B4"/>
    <mergeCell ref="D1:D4"/>
    <mergeCell ref="F1:F4"/>
    <mergeCell ref="F5:F7"/>
    <mergeCell ref="D5:D12"/>
    <mergeCell ref="B5:B12"/>
    <mergeCell ref="F8:F12"/>
    <mergeCell ref="E17:E19"/>
    <mergeCell ref="E13:E14"/>
    <mergeCell ref="A5:A12"/>
    <mergeCell ref="A13:A16"/>
    <mergeCell ref="B13:B16"/>
    <mergeCell ref="A17:A19"/>
    <mergeCell ref="B17:B19"/>
    <mergeCell ref="C13:C14"/>
    <mergeCell ref="C15:C16"/>
    <mergeCell ref="C17:C19"/>
    <mergeCell ref="D15:D16"/>
    <mergeCell ref="C5:C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opLeftCell="A34" workbookViewId="0">
      <selection activeCell="B70" sqref="B70:B81"/>
    </sheetView>
  </sheetViews>
  <sheetFormatPr baseColWidth="10" defaultRowHeight="15" x14ac:dyDescent="0.25"/>
  <cols>
    <col min="1" max="1" width="18.42578125" bestFit="1" customWidth="1"/>
    <col min="2" max="2" width="19.140625" bestFit="1" customWidth="1"/>
    <col min="3" max="3" width="11.5703125" style="60"/>
    <col min="4" max="4" width="45.85546875" style="60" customWidth="1"/>
    <col min="5" max="5" width="15.42578125" style="64" bestFit="1" customWidth="1"/>
    <col min="7" max="7" width="19.140625" bestFit="1" customWidth="1"/>
  </cols>
  <sheetData>
    <row r="1" spans="1:7" s="60" customFormat="1" x14ac:dyDescent="0.25">
      <c r="A1" s="60" t="s">
        <v>4</v>
      </c>
      <c r="B1" s="60" t="s">
        <v>6</v>
      </c>
      <c r="C1" s="60" t="s">
        <v>201</v>
      </c>
      <c r="D1" s="60" t="s">
        <v>150</v>
      </c>
      <c r="E1" s="64" t="s">
        <v>202</v>
      </c>
      <c r="F1" s="60" t="s">
        <v>203</v>
      </c>
      <c r="G1" s="60" t="s">
        <v>204</v>
      </c>
    </row>
    <row r="2" spans="1:7" ht="45" x14ac:dyDescent="0.25">
      <c r="A2" s="62" t="s">
        <v>94</v>
      </c>
      <c r="B2" s="62" t="s">
        <v>98</v>
      </c>
      <c r="C2" s="62" t="s">
        <v>189</v>
      </c>
      <c r="D2" s="61" t="s">
        <v>190</v>
      </c>
      <c r="E2" s="67">
        <v>15000</v>
      </c>
      <c r="F2" s="62" t="s">
        <v>197</v>
      </c>
      <c r="G2" s="62" t="s">
        <v>153</v>
      </c>
    </row>
    <row r="3" spans="1:7" s="60" customFormat="1" ht="14.45" x14ac:dyDescent="0.3">
      <c r="A3" s="62"/>
      <c r="B3" s="62"/>
      <c r="C3" s="62"/>
      <c r="E3" s="67">
        <v>200</v>
      </c>
      <c r="F3" s="63" t="s">
        <v>197</v>
      </c>
      <c r="G3" s="62" t="s">
        <v>155</v>
      </c>
    </row>
    <row r="4" spans="1:7" ht="14.45" x14ac:dyDescent="0.3">
      <c r="C4" s="62"/>
      <c r="E4" s="67">
        <v>300</v>
      </c>
      <c r="F4" s="63" t="s">
        <v>197</v>
      </c>
      <c r="G4" s="62" t="s">
        <v>157</v>
      </c>
    </row>
    <row r="5" spans="1:7" ht="45" x14ac:dyDescent="0.25">
      <c r="C5" s="62" t="s">
        <v>191</v>
      </c>
      <c r="D5" s="61" t="s">
        <v>192</v>
      </c>
      <c r="E5" s="67">
        <v>251</v>
      </c>
      <c r="F5" s="63" t="s">
        <v>197</v>
      </c>
      <c r="G5" s="62" t="s">
        <v>153</v>
      </c>
    </row>
    <row r="6" spans="1:7" ht="60" x14ac:dyDescent="0.25">
      <c r="A6" s="62" t="s">
        <v>95</v>
      </c>
      <c r="B6" s="62" t="s">
        <v>99</v>
      </c>
      <c r="C6" s="62" t="s">
        <v>193</v>
      </c>
      <c r="D6" s="61" t="s">
        <v>194</v>
      </c>
      <c r="E6" s="67">
        <v>1</v>
      </c>
      <c r="F6" s="62" t="s">
        <v>198</v>
      </c>
      <c r="G6" s="62" t="s">
        <v>159</v>
      </c>
    </row>
    <row r="7" spans="1:7" ht="14.45" x14ac:dyDescent="0.3">
      <c r="C7" s="62"/>
      <c r="E7" s="67">
        <v>1</v>
      </c>
      <c r="F7" s="63" t="s">
        <v>198</v>
      </c>
      <c r="G7" s="62" t="s">
        <v>161</v>
      </c>
    </row>
    <row r="8" spans="1:7" ht="14.45" x14ac:dyDescent="0.3">
      <c r="C8" s="62"/>
      <c r="E8" s="67">
        <v>1</v>
      </c>
      <c r="F8" s="63" t="s">
        <v>198</v>
      </c>
      <c r="G8" s="62" t="s">
        <v>163</v>
      </c>
    </row>
    <row r="9" spans="1:7" ht="14.45" x14ac:dyDescent="0.3">
      <c r="C9" s="62"/>
      <c r="E9" s="67">
        <v>1</v>
      </c>
      <c r="F9" s="63" t="s">
        <v>198</v>
      </c>
      <c r="G9" s="62" t="s">
        <v>165</v>
      </c>
    </row>
    <row r="10" spans="1:7" ht="30" x14ac:dyDescent="0.25">
      <c r="B10" s="62" t="s">
        <v>100</v>
      </c>
      <c r="C10" s="62" t="s">
        <v>195</v>
      </c>
      <c r="D10" s="61" t="s">
        <v>196</v>
      </c>
      <c r="E10" s="66">
        <v>8.6501979000000007E-2</v>
      </c>
      <c r="F10" s="62" t="s">
        <v>199</v>
      </c>
      <c r="G10" s="62" t="s">
        <v>167</v>
      </c>
    </row>
    <row r="11" spans="1:7" ht="45" x14ac:dyDescent="0.25">
      <c r="A11" s="62" t="s">
        <v>96</v>
      </c>
      <c r="B11" s="62" t="s">
        <v>101</v>
      </c>
      <c r="C11" s="62" t="s">
        <v>205</v>
      </c>
      <c r="D11" s="61" t="s">
        <v>206</v>
      </c>
      <c r="E11" s="67">
        <v>4360</v>
      </c>
      <c r="F11" s="63" t="s">
        <v>200</v>
      </c>
      <c r="G11" s="62" t="s">
        <v>169</v>
      </c>
    </row>
    <row r="12" spans="1:7" s="60" customFormat="1" ht="45" x14ac:dyDescent="0.25">
      <c r="A12" s="62"/>
      <c r="B12" s="62"/>
      <c r="C12" s="62" t="s">
        <v>207</v>
      </c>
      <c r="D12" s="61" t="s">
        <v>208</v>
      </c>
      <c r="E12" s="67">
        <v>17700</v>
      </c>
      <c r="F12" s="63" t="s">
        <v>209</v>
      </c>
      <c r="G12" s="62" t="s">
        <v>169</v>
      </c>
    </row>
    <row r="13" spans="1:7" x14ac:dyDescent="0.25">
      <c r="A13" s="62"/>
      <c r="B13" s="62" t="s">
        <v>102</v>
      </c>
      <c r="C13" s="62" t="s">
        <v>210</v>
      </c>
      <c r="D13" s="61" t="s">
        <v>211</v>
      </c>
      <c r="E13" s="68">
        <v>8.9</v>
      </c>
      <c r="F13" s="63" t="s">
        <v>212</v>
      </c>
      <c r="G13" s="62" t="s">
        <v>171</v>
      </c>
    </row>
    <row r="14" spans="1:7" ht="60" x14ac:dyDescent="0.25">
      <c r="A14" s="62"/>
      <c r="B14" s="62" t="s">
        <v>103</v>
      </c>
      <c r="C14" s="62" t="s">
        <v>215</v>
      </c>
      <c r="D14" s="61" t="s">
        <v>216</v>
      </c>
      <c r="E14" s="67">
        <v>2500</v>
      </c>
      <c r="F14" s="63" t="s">
        <v>217</v>
      </c>
      <c r="G14" s="62" t="s">
        <v>173</v>
      </c>
    </row>
    <row r="15" spans="1:7" ht="14.45" x14ac:dyDescent="0.3">
      <c r="A15" s="62" t="s">
        <v>97</v>
      </c>
      <c r="C15" s="62"/>
      <c r="E15" s="67">
        <v>2500</v>
      </c>
      <c r="F15" s="63" t="s">
        <v>217</v>
      </c>
      <c r="G15" s="62" t="s">
        <v>175</v>
      </c>
    </row>
    <row r="16" spans="1:7" ht="16.149999999999999" x14ac:dyDescent="0.3">
      <c r="C16" s="62" t="s">
        <v>213</v>
      </c>
      <c r="D16" s="61" t="s">
        <v>214</v>
      </c>
      <c r="E16" s="65">
        <v>940</v>
      </c>
      <c r="F16" s="63" t="s">
        <v>209</v>
      </c>
      <c r="G16" s="62" t="s">
        <v>177</v>
      </c>
    </row>
    <row r="19" spans="1:4" x14ac:dyDescent="0.25">
      <c r="D19" s="74" t="s">
        <v>188</v>
      </c>
    </row>
    <row r="20" spans="1:4" x14ac:dyDescent="0.25">
      <c r="A20" s="62" t="s">
        <v>153</v>
      </c>
      <c r="B20" s="62" t="s">
        <v>189</v>
      </c>
      <c r="D20" s="74" t="str">
        <f>IF(Solicitud!C33=A20,B20,IF(Solicitud!C33=A22,B22,IF(Solicitud!C33=A23,B23,IF(Solicitud!C33=A24,B24,IF(Solicitud!C33=A25,B25,IF(Solicitud!C33=A26,B26,IF(Solicitud!C33=A27,B27,IF(Solicitud!C33=A28,B28,IF(Solicitud!C33=A29,B29,IF(Solicitud!C33=A31,B31,IF(Solicitud!C33=A32,B32,IF(Solicitud!C33=A33,B33,IF(Solicitud!C33=A34,B34," ")))))))))))))</f>
        <v xml:space="preserve"> </v>
      </c>
    </row>
    <row r="21" spans="1:4" x14ac:dyDescent="0.25">
      <c r="A21" s="62" t="s">
        <v>153</v>
      </c>
      <c r="B21" s="62" t="s">
        <v>191</v>
      </c>
      <c r="D21" s="74" t="str">
        <f>IF(Solicitud!C33=A21,B21,IF(Solicitud!C33=A30,B30," "))</f>
        <v xml:space="preserve"> </v>
      </c>
    </row>
    <row r="22" spans="1:4" x14ac:dyDescent="0.25">
      <c r="A22" s="62" t="s">
        <v>155</v>
      </c>
      <c r="B22" s="62" t="s">
        <v>189</v>
      </c>
    </row>
    <row r="23" spans="1:4" x14ac:dyDescent="0.25">
      <c r="A23" s="62" t="s">
        <v>157</v>
      </c>
      <c r="B23" s="62" t="s">
        <v>189</v>
      </c>
    </row>
    <row r="24" spans="1:4" x14ac:dyDescent="0.25">
      <c r="A24" s="62" t="s">
        <v>159</v>
      </c>
      <c r="B24" s="62" t="s">
        <v>193</v>
      </c>
    </row>
    <row r="25" spans="1:4" x14ac:dyDescent="0.25">
      <c r="A25" s="62" t="s">
        <v>161</v>
      </c>
      <c r="B25" s="62" t="s">
        <v>193</v>
      </c>
    </row>
    <row r="26" spans="1:4" x14ac:dyDescent="0.25">
      <c r="A26" s="62" t="s">
        <v>163</v>
      </c>
      <c r="B26" s="62" t="s">
        <v>193</v>
      </c>
    </row>
    <row r="27" spans="1:4" x14ac:dyDescent="0.25">
      <c r="A27" s="62" t="s">
        <v>165</v>
      </c>
      <c r="B27" s="62" t="s">
        <v>193</v>
      </c>
    </row>
    <row r="28" spans="1:4" x14ac:dyDescent="0.25">
      <c r="A28" s="62" t="s">
        <v>167</v>
      </c>
      <c r="B28" s="62" t="s">
        <v>195</v>
      </c>
    </row>
    <row r="29" spans="1:4" x14ac:dyDescent="0.25">
      <c r="A29" s="62" t="s">
        <v>169</v>
      </c>
      <c r="B29" s="62" t="s">
        <v>205</v>
      </c>
    </row>
    <row r="30" spans="1:4" x14ac:dyDescent="0.25">
      <c r="A30" s="62" t="s">
        <v>169</v>
      </c>
      <c r="B30" s="62" t="s">
        <v>207</v>
      </c>
    </row>
    <row r="31" spans="1:4" x14ac:dyDescent="0.25">
      <c r="A31" s="62" t="s">
        <v>171</v>
      </c>
      <c r="B31" s="62" t="s">
        <v>210</v>
      </c>
    </row>
    <row r="32" spans="1:4" x14ac:dyDescent="0.25">
      <c r="A32" s="62" t="s">
        <v>173</v>
      </c>
      <c r="B32" s="62" t="s">
        <v>215</v>
      </c>
    </row>
    <row r="33" spans="1:4" x14ac:dyDescent="0.25">
      <c r="A33" s="62" t="s">
        <v>175</v>
      </c>
      <c r="B33" s="62" t="s">
        <v>215</v>
      </c>
    </row>
    <row r="34" spans="1:4" x14ac:dyDescent="0.25">
      <c r="A34" s="62" t="s">
        <v>177</v>
      </c>
      <c r="B34" s="62" t="s">
        <v>213</v>
      </c>
    </row>
    <row r="37" spans="1:4" x14ac:dyDescent="0.25">
      <c r="A37" s="60" t="s">
        <v>201</v>
      </c>
      <c r="B37" s="60" t="s">
        <v>150</v>
      </c>
      <c r="C37" s="64"/>
    </row>
    <row r="38" spans="1:4" ht="89.45" customHeight="1" x14ac:dyDescent="0.25">
      <c r="A38" s="62" t="s">
        <v>205</v>
      </c>
      <c r="B38" s="76" t="s">
        <v>206</v>
      </c>
      <c r="C38" s="78" t="s">
        <v>243</v>
      </c>
      <c r="D38" s="63" t="s">
        <v>221</v>
      </c>
    </row>
    <row r="39" spans="1:4" ht="30" x14ac:dyDescent="0.25">
      <c r="A39" s="62" t="s">
        <v>210</v>
      </c>
      <c r="B39" s="61" t="s">
        <v>211</v>
      </c>
      <c r="C39" s="78">
        <v>8.9</v>
      </c>
      <c r="D39" s="63" t="s">
        <v>222</v>
      </c>
    </row>
    <row r="40" spans="1:4" ht="45" x14ac:dyDescent="0.25">
      <c r="A40" s="62" t="s">
        <v>213</v>
      </c>
      <c r="B40" s="61" t="s">
        <v>214</v>
      </c>
      <c r="C40" s="78">
        <v>940</v>
      </c>
      <c r="D40" s="63" t="s">
        <v>223</v>
      </c>
    </row>
    <row r="41" spans="1:4" ht="75" x14ac:dyDescent="0.25">
      <c r="A41" s="62" t="s">
        <v>195</v>
      </c>
      <c r="B41" s="61" t="s">
        <v>196</v>
      </c>
      <c r="C41" s="78">
        <v>8.6501979000000007E-2</v>
      </c>
      <c r="D41" s="62" t="s">
        <v>199</v>
      </c>
    </row>
    <row r="42" spans="1:4" ht="90" x14ac:dyDescent="0.25">
      <c r="A42" s="62" t="s">
        <v>189</v>
      </c>
      <c r="B42" s="61" t="s">
        <v>190</v>
      </c>
      <c r="C42" s="78" t="s">
        <v>244</v>
      </c>
      <c r="D42" s="62" t="s">
        <v>224</v>
      </c>
    </row>
    <row r="43" spans="1:4" ht="120" x14ac:dyDescent="0.25">
      <c r="A43" s="62" t="s">
        <v>191</v>
      </c>
      <c r="B43" s="61" t="s">
        <v>192</v>
      </c>
      <c r="C43" s="78">
        <v>251</v>
      </c>
      <c r="D43" s="63" t="s">
        <v>224</v>
      </c>
    </row>
    <row r="44" spans="1:4" ht="165" x14ac:dyDescent="0.25">
      <c r="A44" s="62" t="s">
        <v>215</v>
      </c>
      <c r="B44" s="61" t="s">
        <v>216</v>
      </c>
      <c r="C44" s="78" t="s">
        <v>245</v>
      </c>
      <c r="D44" s="63" t="s">
        <v>225</v>
      </c>
    </row>
    <row r="45" spans="1:4" ht="120" x14ac:dyDescent="0.25">
      <c r="A45" s="62" t="s">
        <v>207</v>
      </c>
      <c r="B45" s="61" t="s">
        <v>208</v>
      </c>
      <c r="C45" s="78" t="s">
        <v>246</v>
      </c>
      <c r="D45" s="63" t="s">
        <v>223</v>
      </c>
    </row>
    <row r="46" spans="1:4" ht="135" x14ac:dyDescent="0.25">
      <c r="A46" s="62" t="s">
        <v>193</v>
      </c>
      <c r="B46" s="61" t="s">
        <v>194</v>
      </c>
      <c r="C46" s="78">
        <v>1</v>
      </c>
      <c r="D46" s="63" t="s">
        <v>226</v>
      </c>
    </row>
  </sheetData>
  <sortState ref="A38:B46">
    <sortCondition ref="A38:A46"/>
  </sortState>
  <pageMargins left="0.7" right="0.7" top="0.75" bottom="0.75" header="0.3" footer="0.3"/>
  <pageSetup paperSize="9" orientation="portrait" verticalDpi="0" r:id="rId1"/>
  <ignoredErrors>
    <ignoredError sqref="C38 C42 C44:C4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9" workbookViewId="0">
      <selection activeCell="B70" sqref="B70:B81"/>
    </sheetView>
  </sheetViews>
  <sheetFormatPr baseColWidth="10" defaultRowHeight="15" x14ac:dyDescent="0.25"/>
  <cols>
    <col min="1" max="1" width="11.5703125" style="60"/>
    <col min="3" max="3" width="34.5703125" style="61" customWidth="1"/>
    <col min="5" max="5" width="13.28515625" bestFit="1" customWidth="1"/>
    <col min="6" max="6" width="13.140625" bestFit="1" customWidth="1"/>
  </cols>
  <sheetData>
    <row r="1" spans="1:6" ht="14.45" x14ac:dyDescent="0.3">
      <c r="A1" s="60" t="s">
        <v>237</v>
      </c>
      <c r="B1" t="s">
        <v>149</v>
      </c>
      <c r="C1" s="61" t="s">
        <v>219</v>
      </c>
      <c r="D1" t="s">
        <v>238</v>
      </c>
      <c r="E1">
        <v>2015</v>
      </c>
      <c r="F1">
        <v>2023</v>
      </c>
    </row>
    <row r="2" spans="1:6" ht="75" x14ac:dyDescent="0.25">
      <c r="A2" s="60" t="s">
        <v>98</v>
      </c>
      <c r="B2" t="s">
        <v>228</v>
      </c>
      <c r="C2" s="61" t="s">
        <v>229</v>
      </c>
      <c r="D2" t="s">
        <v>239</v>
      </c>
      <c r="E2" s="79" t="s">
        <v>259</v>
      </c>
      <c r="F2" s="79" t="s">
        <v>260</v>
      </c>
    </row>
    <row r="3" spans="1:6" ht="29.45" customHeight="1" x14ac:dyDescent="0.25">
      <c r="A3" s="60" t="s">
        <v>98</v>
      </c>
      <c r="B3" t="s">
        <v>231</v>
      </c>
      <c r="C3" s="61" t="s">
        <v>232</v>
      </c>
      <c r="D3" t="s">
        <v>240</v>
      </c>
      <c r="E3" s="79" t="s">
        <v>233</v>
      </c>
      <c r="F3" s="80" t="s">
        <v>234</v>
      </c>
    </row>
    <row r="4" spans="1:6" ht="60" x14ac:dyDescent="0.25">
      <c r="A4" s="60" t="s">
        <v>99</v>
      </c>
      <c r="B4" t="s">
        <v>236</v>
      </c>
      <c r="C4" s="61" t="s">
        <v>235</v>
      </c>
      <c r="D4" t="s">
        <v>240</v>
      </c>
      <c r="E4" s="79" t="s">
        <v>247</v>
      </c>
      <c r="F4" s="79" t="s">
        <v>248</v>
      </c>
    </row>
    <row r="5" spans="1:6" ht="90" x14ac:dyDescent="0.25">
      <c r="A5" s="60" t="s">
        <v>100</v>
      </c>
      <c r="B5" t="s">
        <v>241</v>
      </c>
      <c r="C5" s="61" t="s">
        <v>242</v>
      </c>
      <c r="D5" t="s">
        <v>199</v>
      </c>
      <c r="E5" s="79">
        <v>1.919210077</v>
      </c>
      <c r="F5" s="79">
        <v>1.535368061</v>
      </c>
    </row>
    <row r="6" spans="1:6" ht="60" x14ac:dyDescent="0.25">
      <c r="A6" s="60" t="s">
        <v>101</v>
      </c>
      <c r="B6" t="s">
        <v>249</v>
      </c>
      <c r="C6" s="61" t="s">
        <v>250</v>
      </c>
      <c r="D6" t="s">
        <v>240</v>
      </c>
      <c r="E6" s="79" t="s">
        <v>251</v>
      </c>
      <c r="F6" s="79" t="s">
        <v>252</v>
      </c>
    </row>
    <row r="7" spans="1:6" ht="75" x14ac:dyDescent="0.25">
      <c r="A7" s="60" t="s">
        <v>102</v>
      </c>
      <c r="B7" t="s">
        <v>253</v>
      </c>
      <c r="C7" s="61" t="s">
        <v>254</v>
      </c>
      <c r="D7" t="s">
        <v>240</v>
      </c>
      <c r="E7">
        <v>0</v>
      </c>
      <c r="F7">
        <v>0</v>
      </c>
    </row>
    <row r="8" spans="1:6" ht="60" x14ac:dyDescent="0.25">
      <c r="A8" s="60" t="s">
        <v>102</v>
      </c>
      <c r="B8" t="s">
        <v>256</v>
      </c>
      <c r="C8" s="61" t="s">
        <v>255</v>
      </c>
      <c r="D8" t="s">
        <v>222</v>
      </c>
      <c r="E8">
        <v>191.41</v>
      </c>
      <c r="F8">
        <v>200.31</v>
      </c>
    </row>
    <row r="9" spans="1:6" ht="75" x14ac:dyDescent="0.25">
      <c r="A9" s="60" t="s">
        <v>103</v>
      </c>
      <c r="B9" t="s">
        <v>258</v>
      </c>
      <c r="C9" s="61" t="s">
        <v>257</v>
      </c>
      <c r="D9" s="60" t="s">
        <v>239</v>
      </c>
      <c r="E9" s="79" t="s">
        <v>261</v>
      </c>
      <c r="F9" s="79" t="s">
        <v>262</v>
      </c>
    </row>
    <row r="11" spans="1:6" ht="14.45" x14ac:dyDescent="0.3">
      <c r="C11" s="81" t="s">
        <v>263</v>
      </c>
    </row>
    <row r="12" spans="1:6" ht="14.45" x14ac:dyDescent="0.3">
      <c r="C12" s="81" t="str">
        <f>IF(Solicitud!C31=A2,B2,IF(Solicitud!C31=A4,B4,IF(Solicitud!C31=A5,B5,IF(Solicitud!C31=A6,B6,IF(Solicitud!C31=A7,B7,IF(Solicitud!C31=A9,B9," "))))))</f>
        <v xml:space="preserve"> </v>
      </c>
    </row>
    <row r="13" spans="1:6" ht="14.45" x14ac:dyDescent="0.3">
      <c r="C13" s="81" t="str">
        <f>IF(Solicitud!C31=A3,B3,IF(Solicitud!C31=A8,B8," "))</f>
        <v xml:space="preserve"> </v>
      </c>
    </row>
    <row r="16" spans="1:6" ht="285" x14ac:dyDescent="0.25">
      <c r="A16" s="60" t="s">
        <v>228</v>
      </c>
      <c r="B16" s="61" t="s">
        <v>229</v>
      </c>
      <c r="C16" s="60" t="s">
        <v>239</v>
      </c>
      <c r="D16" s="79" t="s">
        <v>259</v>
      </c>
      <c r="E16" s="79" t="s">
        <v>260</v>
      </c>
    </row>
    <row r="17" spans="1:5" ht="135" x14ac:dyDescent="0.25">
      <c r="A17" s="60" t="s">
        <v>231</v>
      </c>
      <c r="B17" s="61" t="s">
        <v>232</v>
      </c>
      <c r="C17" s="60" t="s">
        <v>240</v>
      </c>
      <c r="D17" s="79" t="s">
        <v>233</v>
      </c>
      <c r="E17" s="80" t="s">
        <v>234</v>
      </c>
    </row>
    <row r="18" spans="1:5" ht="240" x14ac:dyDescent="0.25">
      <c r="A18" s="60" t="s">
        <v>236</v>
      </c>
      <c r="B18" s="61" t="s">
        <v>235</v>
      </c>
      <c r="C18" s="60" t="s">
        <v>240</v>
      </c>
      <c r="D18" s="79" t="s">
        <v>247</v>
      </c>
      <c r="E18" s="79" t="s">
        <v>248</v>
      </c>
    </row>
    <row r="19" spans="1:5" ht="285" x14ac:dyDescent="0.25">
      <c r="A19" s="60" t="s">
        <v>241</v>
      </c>
      <c r="B19" s="61" t="s">
        <v>242</v>
      </c>
      <c r="C19" s="60" t="s">
        <v>199</v>
      </c>
      <c r="D19" s="79">
        <v>1.919210077</v>
      </c>
      <c r="E19" s="79">
        <v>1.535368061</v>
      </c>
    </row>
    <row r="20" spans="1:5" ht="210" x14ac:dyDescent="0.25">
      <c r="A20" s="60" t="s">
        <v>249</v>
      </c>
      <c r="B20" s="61" t="s">
        <v>250</v>
      </c>
      <c r="C20" s="60" t="s">
        <v>240</v>
      </c>
      <c r="D20" s="79" t="s">
        <v>251</v>
      </c>
      <c r="E20" s="79" t="s">
        <v>252</v>
      </c>
    </row>
    <row r="21" spans="1:5" ht="285" x14ac:dyDescent="0.25">
      <c r="A21" s="60" t="s">
        <v>253</v>
      </c>
      <c r="B21" s="61" t="s">
        <v>254</v>
      </c>
      <c r="C21" s="60" t="s">
        <v>240</v>
      </c>
      <c r="D21" s="60">
        <v>0</v>
      </c>
      <c r="E21" s="60">
        <v>0</v>
      </c>
    </row>
    <row r="22" spans="1:5" ht="225" x14ac:dyDescent="0.25">
      <c r="A22" s="60" t="s">
        <v>256</v>
      </c>
      <c r="B22" s="61" t="s">
        <v>255</v>
      </c>
      <c r="C22" s="60" t="s">
        <v>222</v>
      </c>
      <c r="D22" s="60">
        <v>191.41</v>
      </c>
      <c r="E22" s="60">
        <v>200.31</v>
      </c>
    </row>
    <row r="23" spans="1:5" ht="285" x14ac:dyDescent="0.25">
      <c r="A23" s="60" t="s">
        <v>258</v>
      </c>
      <c r="B23" s="61" t="s">
        <v>257</v>
      </c>
      <c r="C23" s="60" t="s">
        <v>239</v>
      </c>
      <c r="D23" s="79" t="s">
        <v>261</v>
      </c>
      <c r="E23" s="79" t="s">
        <v>262</v>
      </c>
    </row>
  </sheetData>
  <sortState ref="A17:F24">
    <sortCondition ref="B17:B24"/>
  </sortState>
  <pageMargins left="0.7" right="0.7" top="0.75" bottom="0.75" header="0.3" footer="0.3"/>
  <ignoredErrors>
    <ignoredError sqref="E4:F4 E6:F6 E2:F2 E9:F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11</vt:i4>
      </vt:variant>
    </vt:vector>
  </HeadingPairs>
  <TitlesOfParts>
    <vt:vector size="16" baseType="lpstr">
      <vt:lpstr>Solicitud</vt:lpstr>
      <vt:lpstr>Concejalía y Unidad</vt:lpstr>
      <vt:lpstr>Objetivos y Prioridades</vt:lpstr>
      <vt:lpstr>Indicadores Productividad</vt:lpstr>
      <vt:lpstr>Indicadores de resultado</vt:lpstr>
      <vt:lpstr>CI</vt:lpstr>
      <vt:lpstr>Concejal</vt:lpstr>
      <vt:lpstr>GRADO</vt:lpstr>
      <vt:lpstr>LA</vt:lpstr>
      <vt:lpstr>MES</vt:lpstr>
      <vt:lpstr>OE</vt:lpstr>
      <vt:lpstr>OT</vt:lpstr>
      <vt:lpstr>PI</vt:lpstr>
      <vt:lpstr>SINO</vt:lpstr>
      <vt:lpstr>Unidad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Medel Bermejo</dc:creator>
  <cp:lastModifiedBy>Jose Luis Medel Bermejo</cp:lastModifiedBy>
  <cp:lastPrinted>2017-07-27T07:31:25Z</cp:lastPrinted>
  <dcterms:created xsi:type="dcterms:W3CDTF">2017-05-31T10:46:47Z</dcterms:created>
  <dcterms:modified xsi:type="dcterms:W3CDTF">2017-07-27T10:22:18Z</dcterms:modified>
</cp:coreProperties>
</file>